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12480" yWindow="1540" windowWidth="37560" windowHeight="25580" tabRatio="500"/>
  </bookViews>
  <sheets>
    <sheet name="バッジ取得記録" sheetId="5" r:id="rId1"/>
    <sheet name="進歩状況一覧" sheetId="9" r:id="rId2"/>
    <sheet name="入力例（バッジ取得記録一覧）" sheetId="20" r:id="rId3"/>
    <sheet name="入力例（進歩状況一覧）" sheetId="19" r:id="rId4"/>
  </sheets>
  <definedNames>
    <definedName name="_xlnm.Print_Area" localSheetId="0">バッジ取得記録!$B$2:$BJ$46</definedName>
    <definedName name="_xlnm.Print_Area" localSheetId="1">進歩状況一覧!$B$2:$AV$40</definedName>
    <definedName name="_xlnm.Print_Area" localSheetId="2">'入力例（バッジ取得記録一覧）'!$B$2:$BJ$46</definedName>
    <definedName name="_xlnm.Print_Area" localSheetId="3">'入力例（進歩状況一覧）'!$B$2:$AV$40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9" l="1"/>
  <c r="E31" i="19"/>
  <c r="E32" i="19"/>
  <c r="E33" i="19"/>
  <c r="E34" i="19"/>
  <c r="E35" i="19"/>
  <c r="E36" i="19"/>
  <c r="E37" i="19"/>
  <c r="E38" i="19"/>
  <c r="E39" i="19"/>
  <c r="AA9" i="19"/>
  <c r="AB9" i="19"/>
  <c r="AC9" i="19"/>
  <c r="AD9" i="19"/>
  <c r="AE9" i="19"/>
  <c r="AF9" i="19"/>
  <c r="AG9" i="19"/>
  <c r="AH9" i="19"/>
  <c r="AA10" i="19"/>
  <c r="AB10" i="19"/>
  <c r="AC10" i="19"/>
  <c r="AD10" i="19"/>
  <c r="AE10" i="19"/>
  <c r="AF10" i="19"/>
  <c r="AG10" i="19"/>
  <c r="AH10" i="19"/>
  <c r="AA11" i="19"/>
  <c r="AB11" i="19"/>
  <c r="AC11" i="19"/>
  <c r="AD11" i="19"/>
  <c r="AE11" i="19"/>
  <c r="AF11" i="19"/>
  <c r="AG11" i="19"/>
  <c r="AH11" i="19"/>
  <c r="AA12" i="19"/>
  <c r="AB12" i="19"/>
  <c r="AC12" i="19"/>
  <c r="AD12" i="19"/>
  <c r="AE12" i="19"/>
  <c r="AF12" i="19"/>
  <c r="AG12" i="19"/>
  <c r="AH12" i="19"/>
  <c r="AA13" i="19"/>
  <c r="AB13" i="19"/>
  <c r="AC13" i="19"/>
  <c r="AD13" i="19"/>
  <c r="AE13" i="19"/>
  <c r="AF13" i="19"/>
  <c r="AG13" i="19"/>
  <c r="AH13" i="19"/>
  <c r="AA14" i="19"/>
  <c r="AB14" i="19"/>
  <c r="AC14" i="19"/>
  <c r="AD14" i="19"/>
  <c r="AE14" i="19"/>
  <c r="AF14" i="19"/>
  <c r="AG14" i="19"/>
  <c r="AH14" i="19"/>
  <c r="AA15" i="19"/>
  <c r="AB15" i="19"/>
  <c r="AC15" i="19"/>
  <c r="AD15" i="19"/>
  <c r="AE15" i="19"/>
  <c r="AF15" i="19"/>
  <c r="AG15" i="19"/>
  <c r="AH15" i="19"/>
  <c r="AA16" i="19"/>
  <c r="AB16" i="19"/>
  <c r="AC16" i="19"/>
  <c r="AD16" i="19"/>
  <c r="AE16" i="19"/>
  <c r="AF16" i="19"/>
  <c r="AG16" i="19"/>
  <c r="AH16" i="19"/>
  <c r="AA17" i="19"/>
  <c r="AB17" i="19"/>
  <c r="AC17" i="19"/>
  <c r="AD17" i="19"/>
  <c r="AE17" i="19"/>
  <c r="AF17" i="19"/>
  <c r="AG17" i="19"/>
  <c r="AH17" i="19"/>
  <c r="AA18" i="19"/>
  <c r="AB18" i="19"/>
  <c r="AC18" i="19"/>
  <c r="AD18" i="19"/>
  <c r="AE18" i="19"/>
  <c r="AF18" i="19"/>
  <c r="AG18" i="19"/>
  <c r="AH18" i="19"/>
  <c r="AA19" i="19"/>
  <c r="AB19" i="19"/>
  <c r="AC19" i="19"/>
  <c r="AD19" i="19"/>
  <c r="AE19" i="19"/>
  <c r="AF19" i="19"/>
  <c r="AG19" i="19"/>
  <c r="AH19" i="19"/>
  <c r="AA20" i="19"/>
  <c r="AB20" i="19"/>
  <c r="AC20" i="19"/>
  <c r="AD20" i="19"/>
  <c r="AE20" i="19"/>
  <c r="AF20" i="19"/>
  <c r="AG20" i="19"/>
  <c r="AH20" i="19"/>
  <c r="AA21" i="19"/>
  <c r="AB21" i="19"/>
  <c r="AC21" i="19"/>
  <c r="AD21" i="19"/>
  <c r="AE21" i="19"/>
  <c r="AF21" i="19"/>
  <c r="AG21" i="19"/>
  <c r="AH21" i="19"/>
  <c r="AA22" i="19"/>
  <c r="AB22" i="19"/>
  <c r="AC22" i="19"/>
  <c r="AD22" i="19"/>
  <c r="AE22" i="19"/>
  <c r="AF22" i="19"/>
  <c r="AG22" i="19"/>
  <c r="AH22" i="19"/>
  <c r="AA23" i="19"/>
  <c r="AB23" i="19"/>
  <c r="AC23" i="19"/>
  <c r="AD23" i="19"/>
  <c r="AE23" i="19"/>
  <c r="AF23" i="19"/>
  <c r="AG23" i="19"/>
  <c r="AH23" i="19"/>
  <c r="AA24" i="19"/>
  <c r="AB24" i="19"/>
  <c r="AC24" i="19"/>
  <c r="AD24" i="19"/>
  <c r="AE24" i="19"/>
  <c r="AF24" i="19"/>
  <c r="AG24" i="19"/>
  <c r="AH24" i="19"/>
  <c r="AA25" i="19"/>
  <c r="AB25" i="19"/>
  <c r="AC25" i="19"/>
  <c r="AD25" i="19"/>
  <c r="AE25" i="19"/>
  <c r="AF25" i="19"/>
  <c r="AG25" i="19"/>
  <c r="AH25" i="19"/>
  <c r="AA26" i="19"/>
  <c r="AB26" i="19"/>
  <c r="AC26" i="19"/>
  <c r="AD26" i="19"/>
  <c r="AE26" i="19"/>
  <c r="AF26" i="19"/>
  <c r="AG26" i="19"/>
  <c r="AH26" i="19"/>
  <c r="AA27" i="19"/>
  <c r="AB27" i="19"/>
  <c r="AC27" i="19"/>
  <c r="AD27" i="19"/>
  <c r="AE27" i="19"/>
  <c r="AF27" i="19"/>
  <c r="AG27" i="19"/>
  <c r="AH27" i="19"/>
  <c r="AA28" i="19"/>
  <c r="AB28" i="19"/>
  <c r="AC28" i="19"/>
  <c r="AD28" i="19"/>
  <c r="AE28" i="19"/>
  <c r="AF28" i="19"/>
  <c r="AG28" i="19"/>
  <c r="AH28" i="19"/>
  <c r="AA29" i="19"/>
  <c r="AB29" i="19"/>
  <c r="AC29" i="19"/>
  <c r="AD29" i="19"/>
  <c r="AE29" i="19"/>
  <c r="AF29" i="19"/>
  <c r="AG29" i="19"/>
  <c r="AH29" i="19"/>
  <c r="AA30" i="19"/>
  <c r="AB30" i="19"/>
  <c r="AC30" i="19"/>
  <c r="AD30" i="19"/>
  <c r="AE30" i="19"/>
  <c r="AF30" i="19"/>
  <c r="AG30" i="19"/>
  <c r="AH30" i="19"/>
  <c r="AA31" i="19"/>
  <c r="AB31" i="19"/>
  <c r="AC31" i="19"/>
  <c r="AD31" i="19"/>
  <c r="AE31" i="19"/>
  <c r="AF31" i="19"/>
  <c r="AG31" i="19"/>
  <c r="AH31" i="19"/>
  <c r="G9" i="19"/>
  <c r="H9" i="19"/>
  <c r="I9" i="19"/>
  <c r="J9" i="19"/>
  <c r="K9" i="19"/>
  <c r="L9" i="19"/>
  <c r="M9" i="19"/>
  <c r="N9" i="19"/>
  <c r="G10" i="19"/>
  <c r="H10" i="19"/>
  <c r="I10" i="19"/>
  <c r="J10" i="19"/>
  <c r="K10" i="19"/>
  <c r="L10" i="19"/>
  <c r="M10" i="19"/>
  <c r="N10" i="19"/>
  <c r="G11" i="19"/>
  <c r="H11" i="19"/>
  <c r="I11" i="19"/>
  <c r="J11" i="19"/>
  <c r="K11" i="19"/>
  <c r="L11" i="19"/>
  <c r="M11" i="19"/>
  <c r="N11" i="19"/>
  <c r="G12" i="19"/>
  <c r="H12" i="19"/>
  <c r="I12" i="19"/>
  <c r="J12" i="19"/>
  <c r="K12" i="19"/>
  <c r="L12" i="19"/>
  <c r="M12" i="19"/>
  <c r="N12" i="19"/>
  <c r="G13" i="19"/>
  <c r="H13" i="19"/>
  <c r="I13" i="19"/>
  <c r="J13" i="19"/>
  <c r="K13" i="19"/>
  <c r="L13" i="19"/>
  <c r="M13" i="19"/>
  <c r="N13" i="19"/>
  <c r="G14" i="19"/>
  <c r="H14" i="19"/>
  <c r="I14" i="19"/>
  <c r="J14" i="19"/>
  <c r="K14" i="19"/>
  <c r="L14" i="19"/>
  <c r="M14" i="19"/>
  <c r="N14" i="19"/>
  <c r="G15" i="19"/>
  <c r="H15" i="19"/>
  <c r="I15" i="19"/>
  <c r="J15" i="19"/>
  <c r="K15" i="19"/>
  <c r="L15" i="19"/>
  <c r="M15" i="19"/>
  <c r="N15" i="19"/>
  <c r="G16" i="19"/>
  <c r="H16" i="19"/>
  <c r="I16" i="19"/>
  <c r="J16" i="19"/>
  <c r="K16" i="19"/>
  <c r="L16" i="19"/>
  <c r="M16" i="19"/>
  <c r="N16" i="19"/>
  <c r="G17" i="19"/>
  <c r="H17" i="19"/>
  <c r="I17" i="19"/>
  <c r="J17" i="19"/>
  <c r="K17" i="19"/>
  <c r="L17" i="19"/>
  <c r="M17" i="19"/>
  <c r="N17" i="19"/>
  <c r="G18" i="19"/>
  <c r="H18" i="19"/>
  <c r="I18" i="19"/>
  <c r="J18" i="19"/>
  <c r="K18" i="19"/>
  <c r="L18" i="19"/>
  <c r="M18" i="19"/>
  <c r="N18" i="19"/>
  <c r="G19" i="19"/>
  <c r="H19" i="19"/>
  <c r="I19" i="19"/>
  <c r="J19" i="19"/>
  <c r="K19" i="19"/>
  <c r="L19" i="19"/>
  <c r="M19" i="19"/>
  <c r="N19" i="19"/>
  <c r="G20" i="19"/>
  <c r="H20" i="19"/>
  <c r="I20" i="19"/>
  <c r="J20" i="19"/>
  <c r="K20" i="19"/>
  <c r="L20" i="19"/>
  <c r="M20" i="19"/>
  <c r="N20" i="19"/>
  <c r="G21" i="19"/>
  <c r="H21" i="19"/>
  <c r="I21" i="19"/>
  <c r="J21" i="19"/>
  <c r="K21" i="19"/>
  <c r="L21" i="19"/>
  <c r="M21" i="19"/>
  <c r="N21" i="19"/>
  <c r="G22" i="19"/>
  <c r="H22" i="19"/>
  <c r="I22" i="19"/>
  <c r="J22" i="19"/>
  <c r="K22" i="19"/>
  <c r="L22" i="19"/>
  <c r="M22" i="19"/>
  <c r="N22" i="19"/>
  <c r="G23" i="19"/>
  <c r="H23" i="19"/>
  <c r="I23" i="19"/>
  <c r="J23" i="19"/>
  <c r="K23" i="19"/>
  <c r="L23" i="19"/>
  <c r="M23" i="19"/>
  <c r="N23" i="19"/>
  <c r="G24" i="19"/>
  <c r="H24" i="19"/>
  <c r="I24" i="19"/>
  <c r="J24" i="19"/>
  <c r="K24" i="19"/>
  <c r="L24" i="19"/>
  <c r="M24" i="19"/>
  <c r="N24" i="19"/>
  <c r="G25" i="19"/>
  <c r="H25" i="19"/>
  <c r="I25" i="19"/>
  <c r="J25" i="19"/>
  <c r="K25" i="19"/>
  <c r="L25" i="19"/>
  <c r="M25" i="19"/>
  <c r="N25" i="19"/>
  <c r="G26" i="19"/>
  <c r="H26" i="19"/>
  <c r="I26" i="19"/>
  <c r="J26" i="19"/>
  <c r="K26" i="19"/>
  <c r="L26" i="19"/>
  <c r="M26" i="19"/>
  <c r="N26" i="19"/>
  <c r="G27" i="19"/>
  <c r="H27" i="19"/>
  <c r="I27" i="19"/>
  <c r="J27" i="19"/>
  <c r="K27" i="19"/>
  <c r="L27" i="19"/>
  <c r="M27" i="19"/>
  <c r="N27" i="19"/>
  <c r="G28" i="19"/>
  <c r="H28" i="19"/>
  <c r="I28" i="19"/>
  <c r="J28" i="19"/>
  <c r="K28" i="19"/>
  <c r="L28" i="19"/>
  <c r="M28" i="19"/>
  <c r="N28" i="19"/>
  <c r="G29" i="19"/>
  <c r="H29" i="19"/>
  <c r="I29" i="19"/>
  <c r="J29" i="19"/>
  <c r="K29" i="19"/>
  <c r="L29" i="19"/>
  <c r="M29" i="19"/>
  <c r="N29" i="19"/>
  <c r="G30" i="19"/>
  <c r="H30" i="19"/>
  <c r="I30" i="19"/>
  <c r="J30" i="19"/>
  <c r="K30" i="19"/>
  <c r="L30" i="19"/>
  <c r="M30" i="19"/>
  <c r="N30" i="19"/>
  <c r="G31" i="19"/>
  <c r="H31" i="19"/>
  <c r="I31" i="19"/>
  <c r="J31" i="19"/>
  <c r="K31" i="19"/>
  <c r="L31" i="19"/>
  <c r="M31" i="19"/>
  <c r="N31" i="19"/>
  <c r="Q13" i="19"/>
  <c r="R13" i="19"/>
  <c r="S13" i="19"/>
  <c r="T13" i="19"/>
  <c r="U13" i="19"/>
  <c r="V13" i="19"/>
  <c r="W13" i="19"/>
  <c r="X13" i="19"/>
  <c r="Q14" i="19"/>
  <c r="R14" i="19"/>
  <c r="S14" i="19"/>
  <c r="T14" i="19"/>
  <c r="U14" i="19"/>
  <c r="V14" i="19"/>
  <c r="W14" i="19"/>
  <c r="X14" i="19"/>
  <c r="Q15" i="19"/>
  <c r="R15" i="19"/>
  <c r="S15" i="19"/>
  <c r="T15" i="19"/>
  <c r="U15" i="19"/>
  <c r="V15" i="19"/>
  <c r="W15" i="19"/>
  <c r="X15" i="19"/>
  <c r="Q16" i="19"/>
  <c r="R16" i="19"/>
  <c r="S16" i="19"/>
  <c r="T16" i="19"/>
  <c r="U16" i="19"/>
  <c r="V16" i="19"/>
  <c r="W16" i="19"/>
  <c r="X16" i="19"/>
  <c r="Q17" i="19"/>
  <c r="R17" i="19"/>
  <c r="S17" i="19"/>
  <c r="T17" i="19"/>
  <c r="U17" i="19"/>
  <c r="V17" i="19"/>
  <c r="W17" i="19"/>
  <c r="X17" i="19"/>
  <c r="Q18" i="19"/>
  <c r="R18" i="19"/>
  <c r="S18" i="19"/>
  <c r="T18" i="19"/>
  <c r="U18" i="19"/>
  <c r="V18" i="19"/>
  <c r="W18" i="19"/>
  <c r="X18" i="19"/>
  <c r="Q19" i="19"/>
  <c r="R19" i="19"/>
  <c r="S19" i="19"/>
  <c r="T19" i="19"/>
  <c r="U19" i="19"/>
  <c r="V19" i="19"/>
  <c r="W19" i="19"/>
  <c r="X19" i="19"/>
  <c r="Q20" i="19"/>
  <c r="R20" i="19"/>
  <c r="S20" i="19"/>
  <c r="T20" i="19"/>
  <c r="U20" i="19"/>
  <c r="V20" i="19"/>
  <c r="W20" i="19"/>
  <c r="X20" i="19"/>
  <c r="Q21" i="19"/>
  <c r="R21" i="19"/>
  <c r="S21" i="19"/>
  <c r="T21" i="19"/>
  <c r="U21" i="19"/>
  <c r="V21" i="19"/>
  <c r="W21" i="19"/>
  <c r="X21" i="19"/>
  <c r="Q22" i="19"/>
  <c r="R22" i="19"/>
  <c r="S22" i="19"/>
  <c r="T22" i="19"/>
  <c r="U22" i="19"/>
  <c r="V22" i="19"/>
  <c r="W22" i="19"/>
  <c r="X22" i="19"/>
  <c r="Q23" i="19"/>
  <c r="R23" i="19"/>
  <c r="S23" i="19"/>
  <c r="T23" i="19"/>
  <c r="U23" i="19"/>
  <c r="V23" i="19"/>
  <c r="W23" i="19"/>
  <c r="X23" i="19"/>
  <c r="Q24" i="19"/>
  <c r="R24" i="19"/>
  <c r="S24" i="19"/>
  <c r="T24" i="19"/>
  <c r="U24" i="19"/>
  <c r="V24" i="19"/>
  <c r="W24" i="19"/>
  <c r="X24" i="19"/>
  <c r="Q25" i="19"/>
  <c r="R25" i="19"/>
  <c r="S25" i="19"/>
  <c r="T25" i="19"/>
  <c r="U25" i="19"/>
  <c r="V25" i="19"/>
  <c r="W25" i="19"/>
  <c r="X25" i="19"/>
  <c r="Q26" i="19"/>
  <c r="R26" i="19"/>
  <c r="S26" i="19"/>
  <c r="T26" i="19"/>
  <c r="U26" i="19"/>
  <c r="V26" i="19"/>
  <c r="W26" i="19"/>
  <c r="X26" i="19"/>
  <c r="Q27" i="19"/>
  <c r="R27" i="19"/>
  <c r="S27" i="19"/>
  <c r="T27" i="19"/>
  <c r="U27" i="19"/>
  <c r="V27" i="19"/>
  <c r="W27" i="19"/>
  <c r="X27" i="19"/>
  <c r="Q28" i="19"/>
  <c r="R28" i="19"/>
  <c r="S28" i="19"/>
  <c r="T28" i="19"/>
  <c r="U28" i="19"/>
  <c r="V28" i="19"/>
  <c r="W28" i="19"/>
  <c r="X28" i="19"/>
  <c r="Q29" i="19"/>
  <c r="R29" i="19"/>
  <c r="S29" i="19"/>
  <c r="T29" i="19"/>
  <c r="U29" i="19"/>
  <c r="V29" i="19"/>
  <c r="W29" i="19"/>
  <c r="X29" i="19"/>
  <c r="Q30" i="19"/>
  <c r="R30" i="19"/>
  <c r="S30" i="19"/>
  <c r="T30" i="19"/>
  <c r="U30" i="19"/>
  <c r="V30" i="19"/>
  <c r="W30" i="19"/>
  <c r="X30" i="19"/>
  <c r="Q31" i="19"/>
  <c r="R31" i="19"/>
  <c r="S31" i="19"/>
  <c r="T31" i="19"/>
  <c r="U31" i="19"/>
  <c r="V31" i="19"/>
  <c r="W31" i="19"/>
  <c r="X31" i="19"/>
  <c r="Q8" i="19"/>
  <c r="R8" i="19"/>
  <c r="S8" i="19"/>
  <c r="T8" i="19"/>
  <c r="U8" i="19"/>
  <c r="V8" i="19"/>
  <c r="W8" i="19"/>
  <c r="X8" i="19"/>
  <c r="Q9" i="19"/>
  <c r="R9" i="19"/>
  <c r="S9" i="19"/>
  <c r="T9" i="19"/>
  <c r="U9" i="19"/>
  <c r="V9" i="19"/>
  <c r="W9" i="19"/>
  <c r="X9" i="19"/>
  <c r="Q10" i="19"/>
  <c r="R10" i="19"/>
  <c r="S10" i="19"/>
  <c r="T10" i="19"/>
  <c r="U10" i="19"/>
  <c r="V10" i="19"/>
  <c r="W10" i="19"/>
  <c r="X10" i="19"/>
  <c r="Q11" i="19"/>
  <c r="R11" i="19"/>
  <c r="S11" i="19"/>
  <c r="T11" i="19"/>
  <c r="U11" i="19"/>
  <c r="V11" i="19"/>
  <c r="W11" i="19"/>
  <c r="X11" i="19"/>
  <c r="AB8" i="19"/>
  <c r="AC8" i="19"/>
  <c r="AD8" i="19"/>
  <c r="AE8" i="19"/>
  <c r="AF8" i="19"/>
  <c r="AG8" i="19"/>
  <c r="AH8" i="19"/>
  <c r="AA8" i="19"/>
  <c r="R12" i="19"/>
  <c r="S12" i="19"/>
  <c r="T12" i="19"/>
  <c r="U12" i="19"/>
  <c r="V12" i="19"/>
  <c r="W12" i="19"/>
  <c r="X12" i="19"/>
  <c r="Q12" i="19"/>
  <c r="H8" i="19"/>
  <c r="I8" i="19"/>
  <c r="J8" i="19"/>
  <c r="K8" i="19"/>
  <c r="L8" i="19"/>
  <c r="M8" i="19"/>
  <c r="N8" i="19"/>
  <c r="G8" i="19"/>
  <c r="BJ43" i="20"/>
  <c r="BI43" i="20"/>
  <c r="BH43" i="20"/>
  <c r="BG43" i="20"/>
  <c r="BF43" i="20"/>
  <c r="BE43" i="20"/>
  <c r="BD43" i="20"/>
  <c r="BC43" i="20"/>
  <c r="BB43" i="20"/>
  <c r="BA43" i="20"/>
  <c r="AZ43" i="20"/>
  <c r="AY43" i="20"/>
  <c r="AX43" i="20"/>
  <c r="AW43" i="20"/>
  <c r="AV43" i="20"/>
  <c r="AU43" i="20"/>
  <c r="AT43" i="20"/>
  <c r="AS43" i="20"/>
  <c r="AR43" i="20"/>
  <c r="AQ43" i="20"/>
  <c r="AP43" i="20"/>
  <c r="AO43" i="20"/>
  <c r="AN43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G43" i="20"/>
  <c r="F43" i="20"/>
  <c r="E43" i="20"/>
  <c r="BJ9" i="20"/>
  <c r="BR9" i="20"/>
  <c r="BW9" i="20"/>
  <c r="BX9" i="20"/>
  <c r="BJ10" i="20"/>
  <c r="BR10" i="20"/>
  <c r="BW10" i="20"/>
  <c r="BX10" i="20"/>
  <c r="BJ11" i="20"/>
  <c r="BR11" i="20"/>
  <c r="BW11" i="20"/>
  <c r="BX11" i="20"/>
  <c r="BJ12" i="20"/>
  <c r="BR12" i="20"/>
  <c r="BW12" i="20"/>
  <c r="BX12" i="20"/>
  <c r="BJ13" i="20"/>
  <c r="BR13" i="20"/>
  <c r="BW13" i="20"/>
  <c r="BX13" i="20"/>
  <c r="BJ14" i="20"/>
  <c r="BR14" i="20"/>
  <c r="BW14" i="20"/>
  <c r="BX14" i="20"/>
  <c r="BJ15" i="20"/>
  <c r="BR15" i="20"/>
  <c r="BW15" i="20"/>
  <c r="BX15" i="20"/>
  <c r="BJ16" i="20"/>
  <c r="BR16" i="20"/>
  <c r="BW16" i="20"/>
  <c r="BX16" i="20"/>
  <c r="BJ17" i="20"/>
  <c r="BR17" i="20"/>
  <c r="BW17" i="20"/>
  <c r="BX17" i="20"/>
  <c r="BJ18" i="20"/>
  <c r="BR18" i="20"/>
  <c r="BW18" i="20"/>
  <c r="BX18" i="20"/>
  <c r="BJ19" i="20"/>
  <c r="BR19" i="20"/>
  <c r="BW19" i="20"/>
  <c r="BX19" i="20"/>
  <c r="BJ20" i="20"/>
  <c r="BR20" i="20"/>
  <c r="BW20" i="20"/>
  <c r="BX20" i="20"/>
  <c r="BJ21" i="20"/>
  <c r="BR21" i="20"/>
  <c r="BW21" i="20"/>
  <c r="BX21" i="20"/>
  <c r="BJ22" i="20"/>
  <c r="BR22" i="20"/>
  <c r="BW22" i="20"/>
  <c r="BX22" i="20"/>
  <c r="BJ23" i="20"/>
  <c r="BR23" i="20"/>
  <c r="BW23" i="20"/>
  <c r="BX23" i="20"/>
  <c r="BJ24" i="20"/>
  <c r="BR24" i="20"/>
  <c r="BW24" i="20"/>
  <c r="BX24" i="20"/>
  <c r="BJ25" i="20"/>
  <c r="BR25" i="20"/>
  <c r="BW25" i="20"/>
  <c r="BX25" i="20"/>
  <c r="BJ26" i="20"/>
  <c r="BR26" i="20"/>
  <c r="BW26" i="20"/>
  <c r="BX26" i="20"/>
  <c r="BJ27" i="20"/>
  <c r="BR27" i="20"/>
  <c r="BW27" i="20"/>
  <c r="BX27" i="20"/>
  <c r="BJ28" i="20"/>
  <c r="BR28" i="20"/>
  <c r="BW28" i="20"/>
  <c r="BX28" i="20"/>
  <c r="BJ29" i="20"/>
  <c r="BR29" i="20"/>
  <c r="BW29" i="20"/>
  <c r="BX29" i="20"/>
  <c r="BJ30" i="20"/>
  <c r="BR30" i="20"/>
  <c r="BW30" i="20"/>
  <c r="BX30" i="20"/>
  <c r="BJ31" i="20"/>
  <c r="BR31" i="20"/>
  <c r="BW31" i="20"/>
  <c r="BX31" i="20"/>
  <c r="BJ32" i="20"/>
  <c r="BR32" i="20"/>
  <c r="BW32" i="20"/>
  <c r="BX32" i="20"/>
  <c r="BJ33" i="20"/>
  <c r="BR33" i="20"/>
  <c r="BW33" i="20"/>
  <c r="BX33" i="20"/>
  <c r="BJ34" i="20"/>
  <c r="BR34" i="20"/>
  <c r="BW34" i="20"/>
  <c r="BX34" i="20"/>
  <c r="BJ35" i="20"/>
  <c r="BR35" i="20"/>
  <c r="BW35" i="20"/>
  <c r="BX35" i="20"/>
  <c r="BJ36" i="20"/>
  <c r="BR36" i="20"/>
  <c r="BW36" i="20"/>
  <c r="BX36" i="20"/>
  <c r="BJ37" i="20"/>
  <c r="BR37" i="20"/>
  <c r="BW37" i="20"/>
  <c r="BX37" i="20"/>
  <c r="BJ38" i="20"/>
  <c r="BR38" i="20"/>
  <c r="BW38" i="20"/>
  <c r="BX38" i="20"/>
  <c r="BJ39" i="20"/>
  <c r="BR39" i="20"/>
  <c r="BW39" i="20"/>
  <c r="BX39" i="20"/>
  <c r="BX41" i="20"/>
  <c r="BW41" i="20"/>
  <c r="BV41" i="20"/>
  <c r="BK9" i="20"/>
  <c r="BL9" i="20"/>
  <c r="BM9" i="20"/>
  <c r="BN9" i="20"/>
  <c r="BO9" i="20"/>
  <c r="BP9" i="20"/>
  <c r="BQ9" i="20"/>
  <c r="BT9" i="20"/>
  <c r="BU9" i="20"/>
  <c r="BK10" i="20"/>
  <c r="BL10" i="20"/>
  <c r="BM10" i="20"/>
  <c r="BN10" i="20"/>
  <c r="BO10" i="20"/>
  <c r="BP10" i="20"/>
  <c r="BQ10" i="20"/>
  <c r="BT10" i="20"/>
  <c r="BU10" i="20"/>
  <c r="BK11" i="20"/>
  <c r="BL11" i="20"/>
  <c r="BM11" i="20"/>
  <c r="BN11" i="20"/>
  <c r="BO11" i="20"/>
  <c r="BP11" i="20"/>
  <c r="BQ11" i="20"/>
  <c r="BT11" i="20"/>
  <c r="BU11" i="20"/>
  <c r="BK12" i="20"/>
  <c r="BL12" i="20"/>
  <c r="BM12" i="20"/>
  <c r="BN12" i="20"/>
  <c r="BO12" i="20"/>
  <c r="BP12" i="20"/>
  <c r="BQ12" i="20"/>
  <c r="BT12" i="20"/>
  <c r="BU12" i="20"/>
  <c r="BK13" i="20"/>
  <c r="BL13" i="20"/>
  <c r="BM13" i="20"/>
  <c r="BN13" i="20"/>
  <c r="BO13" i="20"/>
  <c r="BP13" i="20"/>
  <c r="BQ13" i="20"/>
  <c r="BT13" i="20"/>
  <c r="BU13" i="20"/>
  <c r="BK14" i="20"/>
  <c r="BL14" i="20"/>
  <c r="BM14" i="20"/>
  <c r="BN14" i="20"/>
  <c r="BO14" i="20"/>
  <c r="BP14" i="20"/>
  <c r="BQ14" i="20"/>
  <c r="BT14" i="20"/>
  <c r="BU14" i="20"/>
  <c r="BK15" i="20"/>
  <c r="BL15" i="20"/>
  <c r="BM15" i="20"/>
  <c r="BN15" i="20"/>
  <c r="BO15" i="20"/>
  <c r="BP15" i="20"/>
  <c r="BQ15" i="20"/>
  <c r="BT15" i="20"/>
  <c r="BU15" i="20"/>
  <c r="BK16" i="20"/>
  <c r="BL16" i="20"/>
  <c r="BM16" i="20"/>
  <c r="BN16" i="20"/>
  <c r="BO16" i="20"/>
  <c r="BP16" i="20"/>
  <c r="BQ16" i="20"/>
  <c r="BT16" i="20"/>
  <c r="BU16" i="20"/>
  <c r="BK17" i="20"/>
  <c r="BL17" i="20"/>
  <c r="BM17" i="20"/>
  <c r="BN17" i="20"/>
  <c r="BO17" i="20"/>
  <c r="BP17" i="20"/>
  <c r="BQ17" i="20"/>
  <c r="BT17" i="20"/>
  <c r="BU17" i="20"/>
  <c r="BK18" i="20"/>
  <c r="BL18" i="20"/>
  <c r="BM18" i="20"/>
  <c r="BN18" i="20"/>
  <c r="BO18" i="20"/>
  <c r="BP18" i="20"/>
  <c r="BQ18" i="20"/>
  <c r="BT18" i="20"/>
  <c r="BU18" i="20"/>
  <c r="BK19" i="20"/>
  <c r="BL19" i="20"/>
  <c r="BM19" i="20"/>
  <c r="BN19" i="20"/>
  <c r="BO19" i="20"/>
  <c r="BP19" i="20"/>
  <c r="BQ19" i="20"/>
  <c r="BT19" i="20"/>
  <c r="BU19" i="20"/>
  <c r="BK20" i="20"/>
  <c r="BL20" i="20"/>
  <c r="BM20" i="20"/>
  <c r="BN20" i="20"/>
  <c r="BO20" i="20"/>
  <c r="BP20" i="20"/>
  <c r="BQ20" i="20"/>
  <c r="BT20" i="20"/>
  <c r="BU20" i="20"/>
  <c r="BK21" i="20"/>
  <c r="BL21" i="20"/>
  <c r="BM21" i="20"/>
  <c r="BN21" i="20"/>
  <c r="BO21" i="20"/>
  <c r="BP21" i="20"/>
  <c r="BQ21" i="20"/>
  <c r="BT21" i="20"/>
  <c r="BU21" i="20"/>
  <c r="BK22" i="20"/>
  <c r="BL22" i="20"/>
  <c r="BM22" i="20"/>
  <c r="BN22" i="20"/>
  <c r="BO22" i="20"/>
  <c r="BP22" i="20"/>
  <c r="BQ22" i="20"/>
  <c r="BT22" i="20"/>
  <c r="BU22" i="20"/>
  <c r="BK23" i="20"/>
  <c r="BL23" i="20"/>
  <c r="BM23" i="20"/>
  <c r="BN23" i="20"/>
  <c r="BO23" i="20"/>
  <c r="BP23" i="20"/>
  <c r="BQ23" i="20"/>
  <c r="BT23" i="20"/>
  <c r="BU23" i="20"/>
  <c r="BK24" i="20"/>
  <c r="BL24" i="20"/>
  <c r="BM24" i="20"/>
  <c r="BN24" i="20"/>
  <c r="BO24" i="20"/>
  <c r="BP24" i="20"/>
  <c r="BQ24" i="20"/>
  <c r="BT24" i="20"/>
  <c r="BU24" i="20"/>
  <c r="BK25" i="20"/>
  <c r="BL25" i="20"/>
  <c r="BM25" i="20"/>
  <c r="BN25" i="20"/>
  <c r="BO25" i="20"/>
  <c r="BP25" i="20"/>
  <c r="BQ25" i="20"/>
  <c r="BT25" i="20"/>
  <c r="BU25" i="20"/>
  <c r="BK26" i="20"/>
  <c r="BL26" i="20"/>
  <c r="BM26" i="20"/>
  <c r="BN26" i="20"/>
  <c r="BO26" i="20"/>
  <c r="BP26" i="20"/>
  <c r="BQ26" i="20"/>
  <c r="BT26" i="20"/>
  <c r="BU26" i="20"/>
  <c r="BK27" i="20"/>
  <c r="BL27" i="20"/>
  <c r="BM27" i="20"/>
  <c r="BN27" i="20"/>
  <c r="BO27" i="20"/>
  <c r="BP27" i="20"/>
  <c r="BQ27" i="20"/>
  <c r="BT27" i="20"/>
  <c r="BU27" i="20"/>
  <c r="BK28" i="20"/>
  <c r="BL28" i="20"/>
  <c r="BM28" i="20"/>
  <c r="BN28" i="20"/>
  <c r="BO28" i="20"/>
  <c r="BP28" i="20"/>
  <c r="BQ28" i="20"/>
  <c r="BT28" i="20"/>
  <c r="BU28" i="20"/>
  <c r="BK29" i="20"/>
  <c r="BL29" i="20"/>
  <c r="BM29" i="20"/>
  <c r="BN29" i="20"/>
  <c r="BO29" i="20"/>
  <c r="BP29" i="20"/>
  <c r="BQ29" i="20"/>
  <c r="BT29" i="20"/>
  <c r="BU29" i="20"/>
  <c r="BK30" i="20"/>
  <c r="BL30" i="20"/>
  <c r="BM30" i="20"/>
  <c r="BN30" i="20"/>
  <c r="BO30" i="20"/>
  <c r="BP30" i="20"/>
  <c r="BQ30" i="20"/>
  <c r="BT30" i="20"/>
  <c r="BU30" i="20"/>
  <c r="BK31" i="20"/>
  <c r="BL31" i="20"/>
  <c r="BM31" i="20"/>
  <c r="BN31" i="20"/>
  <c r="BO31" i="20"/>
  <c r="BP31" i="20"/>
  <c r="BQ31" i="20"/>
  <c r="BT31" i="20"/>
  <c r="BU31" i="20"/>
  <c r="BK32" i="20"/>
  <c r="BL32" i="20"/>
  <c r="BM32" i="20"/>
  <c r="BN32" i="20"/>
  <c r="BO32" i="20"/>
  <c r="BP32" i="20"/>
  <c r="BQ32" i="20"/>
  <c r="BT32" i="20"/>
  <c r="BU32" i="20"/>
  <c r="BK33" i="20"/>
  <c r="BL33" i="20"/>
  <c r="BM33" i="20"/>
  <c r="BN33" i="20"/>
  <c r="BO33" i="20"/>
  <c r="BP33" i="20"/>
  <c r="BQ33" i="20"/>
  <c r="BT33" i="20"/>
  <c r="BU33" i="20"/>
  <c r="BK34" i="20"/>
  <c r="BL34" i="20"/>
  <c r="BM34" i="20"/>
  <c r="BN34" i="20"/>
  <c r="BO34" i="20"/>
  <c r="BP34" i="20"/>
  <c r="BQ34" i="20"/>
  <c r="BT34" i="20"/>
  <c r="BU34" i="20"/>
  <c r="BK35" i="20"/>
  <c r="BL35" i="20"/>
  <c r="BM35" i="20"/>
  <c r="BN35" i="20"/>
  <c r="BO35" i="20"/>
  <c r="BP35" i="20"/>
  <c r="BQ35" i="20"/>
  <c r="BT35" i="20"/>
  <c r="BU35" i="20"/>
  <c r="BK36" i="20"/>
  <c r="BL36" i="20"/>
  <c r="BM36" i="20"/>
  <c r="BN36" i="20"/>
  <c r="BO36" i="20"/>
  <c r="BP36" i="20"/>
  <c r="BQ36" i="20"/>
  <c r="BT36" i="20"/>
  <c r="BU36" i="20"/>
  <c r="BK37" i="20"/>
  <c r="BL37" i="20"/>
  <c r="BM37" i="20"/>
  <c r="BN37" i="20"/>
  <c r="BO37" i="20"/>
  <c r="BP37" i="20"/>
  <c r="BQ37" i="20"/>
  <c r="BT37" i="20"/>
  <c r="BU37" i="20"/>
  <c r="BK38" i="20"/>
  <c r="BL38" i="20"/>
  <c r="BM38" i="20"/>
  <c r="BN38" i="20"/>
  <c r="BO38" i="20"/>
  <c r="BP38" i="20"/>
  <c r="BQ38" i="20"/>
  <c r="BT38" i="20"/>
  <c r="BU38" i="20"/>
  <c r="BK39" i="20"/>
  <c r="BL39" i="20"/>
  <c r="BM39" i="20"/>
  <c r="BN39" i="20"/>
  <c r="BO39" i="20"/>
  <c r="BP39" i="20"/>
  <c r="BQ39" i="20"/>
  <c r="BT39" i="20"/>
  <c r="BU39" i="20"/>
  <c r="BU41" i="20"/>
  <c r="BT41" i="20"/>
  <c r="BS41" i="20"/>
  <c r="BR41" i="20"/>
  <c r="BQ41" i="20"/>
  <c r="BP41" i="20"/>
  <c r="BO41" i="20"/>
  <c r="BN41" i="20"/>
  <c r="BM41" i="20"/>
  <c r="BL41" i="20"/>
  <c r="BK41" i="20"/>
  <c r="BJ40" i="20"/>
  <c r="BR40" i="20"/>
  <c r="BW40" i="20"/>
  <c r="BX40" i="20"/>
  <c r="BK40" i="20"/>
  <c r="BL40" i="20"/>
  <c r="BM40" i="20"/>
  <c r="BN40" i="20"/>
  <c r="BO40" i="20"/>
  <c r="BP40" i="20"/>
  <c r="BQ40" i="20"/>
  <c r="BT40" i="20"/>
  <c r="BU40" i="20"/>
  <c r="H40" i="20"/>
  <c r="G40" i="20"/>
  <c r="F40" i="20"/>
  <c r="E40" i="20"/>
  <c r="H39" i="20"/>
  <c r="G39" i="20"/>
  <c r="F39" i="20"/>
  <c r="E39" i="20"/>
  <c r="H38" i="20"/>
  <c r="G38" i="20"/>
  <c r="F38" i="20"/>
  <c r="E38" i="20"/>
  <c r="H37" i="20"/>
  <c r="G37" i="20"/>
  <c r="F37" i="20"/>
  <c r="E37" i="20"/>
  <c r="H36" i="20"/>
  <c r="G36" i="20"/>
  <c r="F36" i="20"/>
  <c r="E36" i="20"/>
  <c r="H35" i="20"/>
  <c r="G35" i="20"/>
  <c r="F35" i="20"/>
  <c r="E35" i="20"/>
  <c r="H34" i="20"/>
  <c r="G34" i="20"/>
  <c r="F34" i="20"/>
  <c r="E34" i="20"/>
  <c r="H33" i="20"/>
  <c r="G33" i="20"/>
  <c r="F33" i="20"/>
  <c r="E33" i="20"/>
  <c r="H32" i="20"/>
  <c r="G32" i="20"/>
  <c r="F32" i="20"/>
  <c r="E32" i="20"/>
  <c r="H31" i="20"/>
  <c r="G31" i="20"/>
  <c r="F31" i="20"/>
  <c r="E31" i="20"/>
  <c r="H30" i="20"/>
  <c r="G30" i="20"/>
  <c r="F30" i="20"/>
  <c r="E30" i="20"/>
  <c r="H29" i="20"/>
  <c r="G29" i="20"/>
  <c r="F29" i="20"/>
  <c r="E29" i="20"/>
  <c r="H28" i="20"/>
  <c r="G28" i="20"/>
  <c r="F28" i="20"/>
  <c r="E28" i="20"/>
  <c r="H27" i="20"/>
  <c r="G27" i="20"/>
  <c r="F27" i="20"/>
  <c r="E27" i="20"/>
  <c r="H26" i="20"/>
  <c r="G26" i="20"/>
  <c r="F26" i="20"/>
  <c r="E26" i="20"/>
  <c r="H25" i="20"/>
  <c r="G25" i="20"/>
  <c r="F25" i="20"/>
  <c r="E25" i="20"/>
  <c r="H24" i="20"/>
  <c r="G24" i="20"/>
  <c r="F24" i="20"/>
  <c r="E24" i="20"/>
  <c r="H23" i="20"/>
  <c r="G23" i="20"/>
  <c r="F23" i="20"/>
  <c r="E23" i="20"/>
  <c r="H22" i="20"/>
  <c r="G22" i="20"/>
  <c r="F22" i="20"/>
  <c r="E22" i="20"/>
  <c r="H21" i="20"/>
  <c r="G21" i="20"/>
  <c r="F21" i="20"/>
  <c r="E21" i="20"/>
  <c r="H20" i="20"/>
  <c r="G20" i="20"/>
  <c r="F20" i="20"/>
  <c r="E20" i="20"/>
  <c r="H19" i="20"/>
  <c r="G19" i="20"/>
  <c r="F19" i="20"/>
  <c r="E19" i="20"/>
  <c r="H18" i="20"/>
  <c r="G18" i="20"/>
  <c r="F18" i="20"/>
  <c r="E18" i="20"/>
  <c r="H17" i="20"/>
  <c r="G17" i="20"/>
  <c r="F17" i="20"/>
  <c r="E17" i="20"/>
  <c r="H16" i="20"/>
  <c r="G16" i="20"/>
  <c r="F16" i="20"/>
  <c r="E16" i="20"/>
  <c r="H15" i="20"/>
  <c r="G15" i="20"/>
  <c r="F15" i="20"/>
  <c r="E15" i="20"/>
  <c r="H14" i="20"/>
  <c r="G14" i="20"/>
  <c r="F14" i="20"/>
  <c r="E14" i="20"/>
  <c r="H13" i="20"/>
  <c r="G13" i="20"/>
  <c r="F13" i="20"/>
  <c r="E13" i="20"/>
  <c r="H12" i="20"/>
  <c r="G12" i="20"/>
  <c r="F12" i="20"/>
  <c r="E12" i="20"/>
  <c r="H11" i="20"/>
  <c r="G11" i="20"/>
  <c r="F11" i="20"/>
  <c r="E11" i="20"/>
  <c r="H10" i="20"/>
  <c r="G10" i="20"/>
  <c r="F10" i="20"/>
  <c r="E10" i="20"/>
  <c r="H9" i="20"/>
  <c r="G9" i="20"/>
  <c r="F9" i="20"/>
  <c r="E9" i="20"/>
  <c r="N6" i="19"/>
  <c r="X6" i="19"/>
  <c r="X7" i="19"/>
  <c r="AH6" i="19"/>
  <c r="AH7" i="19"/>
  <c r="AH39" i="19"/>
  <c r="M6" i="19"/>
  <c r="W6" i="19"/>
  <c r="W7" i="19"/>
  <c r="AG6" i="19"/>
  <c r="AG7" i="19"/>
  <c r="AG39" i="19"/>
  <c r="L6" i="19"/>
  <c r="V6" i="19"/>
  <c r="V7" i="19"/>
  <c r="AF6" i="19"/>
  <c r="AF7" i="19"/>
  <c r="AF39" i="19"/>
  <c r="K6" i="19"/>
  <c r="U6" i="19"/>
  <c r="U7" i="19"/>
  <c r="AE6" i="19"/>
  <c r="AE7" i="19"/>
  <c r="AE39" i="19"/>
  <c r="J6" i="19"/>
  <c r="T6" i="19"/>
  <c r="T7" i="19"/>
  <c r="AD6" i="19"/>
  <c r="AD7" i="19"/>
  <c r="AD39" i="19"/>
  <c r="I6" i="19"/>
  <c r="S6" i="19"/>
  <c r="S7" i="19"/>
  <c r="AC6" i="19"/>
  <c r="AC7" i="19"/>
  <c r="AC39" i="19"/>
  <c r="H6" i="19"/>
  <c r="R6" i="19"/>
  <c r="R7" i="19"/>
  <c r="AB6" i="19"/>
  <c r="AB7" i="19"/>
  <c r="AB39" i="19"/>
  <c r="G6" i="19"/>
  <c r="Q6" i="19"/>
  <c r="Q7" i="19"/>
  <c r="AA6" i="19"/>
  <c r="AA7" i="19"/>
  <c r="AA39" i="19"/>
  <c r="X39" i="19"/>
  <c r="W39" i="19"/>
  <c r="V39" i="19"/>
  <c r="U39" i="19"/>
  <c r="T39" i="19"/>
  <c r="S39" i="19"/>
  <c r="R39" i="19"/>
  <c r="Q39" i="19"/>
  <c r="N39" i="19"/>
  <c r="M39" i="19"/>
  <c r="L39" i="19"/>
  <c r="K39" i="19"/>
  <c r="J39" i="19"/>
  <c r="I39" i="19"/>
  <c r="H39" i="19"/>
  <c r="G39" i="19"/>
  <c r="AH38" i="19"/>
  <c r="AG38" i="19"/>
  <c r="AF38" i="19"/>
  <c r="AE38" i="19"/>
  <c r="AD38" i="19"/>
  <c r="AC38" i="19"/>
  <c r="AB38" i="19"/>
  <c r="AA38" i="19"/>
  <c r="X38" i="19"/>
  <c r="W38" i="19"/>
  <c r="V38" i="19"/>
  <c r="U38" i="19"/>
  <c r="T38" i="19"/>
  <c r="S38" i="19"/>
  <c r="R38" i="19"/>
  <c r="Q38" i="19"/>
  <c r="N38" i="19"/>
  <c r="M38" i="19"/>
  <c r="L38" i="19"/>
  <c r="K38" i="19"/>
  <c r="J38" i="19"/>
  <c r="I38" i="19"/>
  <c r="H38" i="19"/>
  <c r="G38" i="19"/>
  <c r="AH37" i="19"/>
  <c r="AG37" i="19"/>
  <c r="AF37" i="19"/>
  <c r="AE37" i="19"/>
  <c r="AD37" i="19"/>
  <c r="AC37" i="19"/>
  <c r="AB37" i="19"/>
  <c r="AA37" i="19"/>
  <c r="X37" i="19"/>
  <c r="W37" i="19"/>
  <c r="V37" i="19"/>
  <c r="U37" i="19"/>
  <c r="T37" i="19"/>
  <c r="S37" i="19"/>
  <c r="R37" i="19"/>
  <c r="Q37" i="19"/>
  <c r="N37" i="19"/>
  <c r="M37" i="19"/>
  <c r="L37" i="19"/>
  <c r="K37" i="19"/>
  <c r="J37" i="19"/>
  <c r="I37" i="19"/>
  <c r="H37" i="19"/>
  <c r="G37" i="19"/>
  <c r="AH36" i="19"/>
  <c r="AG36" i="19"/>
  <c r="AF36" i="19"/>
  <c r="AE36" i="19"/>
  <c r="AD36" i="19"/>
  <c r="AC36" i="19"/>
  <c r="AB36" i="19"/>
  <c r="AA36" i="19"/>
  <c r="X36" i="19"/>
  <c r="W36" i="19"/>
  <c r="V36" i="19"/>
  <c r="U36" i="19"/>
  <c r="T36" i="19"/>
  <c r="S36" i="19"/>
  <c r="R36" i="19"/>
  <c r="Q36" i="19"/>
  <c r="N36" i="19"/>
  <c r="M36" i="19"/>
  <c r="L36" i="19"/>
  <c r="K36" i="19"/>
  <c r="J36" i="19"/>
  <c r="I36" i="19"/>
  <c r="H36" i="19"/>
  <c r="G36" i="19"/>
  <c r="AH35" i="19"/>
  <c r="AG35" i="19"/>
  <c r="AF35" i="19"/>
  <c r="AE35" i="19"/>
  <c r="AD35" i="19"/>
  <c r="AC35" i="19"/>
  <c r="AB35" i="19"/>
  <c r="AA35" i="19"/>
  <c r="X35" i="19"/>
  <c r="W35" i="19"/>
  <c r="V35" i="19"/>
  <c r="U35" i="19"/>
  <c r="T35" i="19"/>
  <c r="S35" i="19"/>
  <c r="R35" i="19"/>
  <c r="Q35" i="19"/>
  <c r="N35" i="19"/>
  <c r="M35" i="19"/>
  <c r="L35" i="19"/>
  <c r="K35" i="19"/>
  <c r="J35" i="19"/>
  <c r="I35" i="19"/>
  <c r="H35" i="19"/>
  <c r="G35" i="19"/>
  <c r="AH34" i="19"/>
  <c r="AG34" i="19"/>
  <c r="AF34" i="19"/>
  <c r="AE34" i="19"/>
  <c r="AD34" i="19"/>
  <c r="AC34" i="19"/>
  <c r="AB34" i="19"/>
  <c r="AA34" i="19"/>
  <c r="X34" i="19"/>
  <c r="W34" i="19"/>
  <c r="V34" i="19"/>
  <c r="U34" i="19"/>
  <c r="T34" i="19"/>
  <c r="S34" i="19"/>
  <c r="R34" i="19"/>
  <c r="Q34" i="19"/>
  <c r="N34" i="19"/>
  <c r="M34" i="19"/>
  <c r="L34" i="19"/>
  <c r="K34" i="19"/>
  <c r="J34" i="19"/>
  <c r="I34" i="19"/>
  <c r="H34" i="19"/>
  <c r="G34" i="19"/>
  <c r="AH33" i="19"/>
  <c r="AG33" i="19"/>
  <c r="AF33" i="19"/>
  <c r="AE33" i="19"/>
  <c r="AD33" i="19"/>
  <c r="AC33" i="19"/>
  <c r="AB33" i="19"/>
  <c r="AA33" i="19"/>
  <c r="X33" i="19"/>
  <c r="W33" i="19"/>
  <c r="V33" i="19"/>
  <c r="U33" i="19"/>
  <c r="T33" i="19"/>
  <c r="S33" i="19"/>
  <c r="R33" i="19"/>
  <c r="Q33" i="19"/>
  <c r="N33" i="19"/>
  <c r="M33" i="19"/>
  <c r="L33" i="19"/>
  <c r="K33" i="19"/>
  <c r="J33" i="19"/>
  <c r="I33" i="19"/>
  <c r="H33" i="19"/>
  <c r="G33" i="19"/>
  <c r="AH32" i="19"/>
  <c r="AG32" i="19"/>
  <c r="AF32" i="19"/>
  <c r="AE32" i="19"/>
  <c r="AD32" i="19"/>
  <c r="AC32" i="19"/>
  <c r="AB32" i="19"/>
  <c r="AA32" i="19"/>
  <c r="X32" i="19"/>
  <c r="W32" i="19"/>
  <c r="V32" i="19"/>
  <c r="U32" i="19"/>
  <c r="T32" i="19"/>
  <c r="S32" i="19"/>
  <c r="R32" i="19"/>
  <c r="Q32" i="19"/>
  <c r="N32" i="19"/>
  <c r="M32" i="19"/>
  <c r="L32" i="19"/>
  <c r="K32" i="19"/>
  <c r="J32" i="19"/>
  <c r="I32" i="19"/>
  <c r="H32" i="19"/>
  <c r="G32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BN23" i="5"/>
  <c r="G20" i="5"/>
  <c r="G19" i="5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BJ32" i="5"/>
  <c r="BK32" i="5"/>
  <c r="BL32" i="5"/>
  <c r="BM32" i="5"/>
  <c r="BN32" i="5"/>
  <c r="BO32" i="5"/>
  <c r="BP32" i="5"/>
  <c r="BQ32" i="5"/>
  <c r="BR32" i="5"/>
  <c r="BT32" i="5"/>
  <c r="BU32" i="5"/>
  <c r="BW32" i="5"/>
  <c r="BX32" i="5"/>
  <c r="BJ24" i="5"/>
  <c r="BK24" i="5"/>
  <c r="BL24" i="5"/>
  <c r="BM24" i="5"/>
  <c r="BN24" i="5"/>
  <c r="BO24" i="5"/>
  <c r="BP24" i="5"/>
  <c r="BQ24" i="5"/>
  <c r="BR24" i="5"/>
  <c r="BT24" i="5"/>
  <c r="BU24" i="5"/>
  <c r="BW24" i="5"/>
  <c r="BX24" i="5"/>
  <c r="BJ16" i="5"/>
  <c r="BK16" i="5"/>
  <c r="BL16" i="5"/>
  <c r="BM16" i="5"/>
  <c r="BN16" i="5"/>
  <c r="BO16" i="5"/>
  <c r="BP16" i="5"/>
  <c r="BQ16" i="5"/>
  <c r="BR16" i="5"/>
  <c r="BT16" i="5"/>
  <c r="BU16" i="5"/>
  <c r="BW16" i="5"/>
  <c r="BX16" i="5"/>
  <c r="BJ40" i="5"/>
  <c r="BK40" i="5"/>
  <c r="BL40" i="5"/>
  <c r="BM40" i="5"/>
  <c r="BN40" i="5"/>
  <c r="BO40" i="5"/>
  <c r="BP40" i="5"/>
  <c r="BQ40" i="5"/>
  <c r="BR40" i="5"/>
  <c r="BT40" i="5"/>
  <c r="BU40" i="5"/>
  <c r="BW40" i="5"/>
  <c r="BX40" i="5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8" i="9"/>
  <c r="BK10" i="5"/>
  <c r="G6" i="9"/>
  <c r="Q6" i="9"/>
  <c r="Q7" i="9"/>
  <c r="AA6" i="9"/>
  <c r="AA7" i="9"/>
  <c r="AA9" i="9"/>
  <c r="BL10" i="5"/>
  <c r="H6" i="9"/>
  <c r="R6" i="9"/>
  <c r="R7" i="9"/>
  <c r="AB6" i="9"/>
  <c r="AB7" i="9"/>
  <c r="AB9" i="9"/>
  <c r="BM10" i="5"/>
  <c r="I6" i="9"/>
  <c r="S6" i="9"/>
  <c r="S7" i="9"/>
  <c r="AC6" i="9"/>
  <c r="AC7" i="9"/>
  <c r="AC9" i="9"/>
  <c r="BN10" i="5"/>
  <c r="J6" i="9"/>
  <c r="T6" i="9"/>
  <c r="T7" i="9"/>
  <c r="AD6" i="9"/>
  <c r="AD7" i="9"/>
  <c r="AD9" i="9"/>
  <c r="BO10" i="5"/>
  <c r="K6" i="9"/>
  <c r="U6" i="9"/>
  <c r="U7" i="9"/>
  <c r="AE6" i="9"/>
  <c r="AE7" i="9"/>
  <c r="AE9" i="9"/>
  <c r="BP10" i="5"/>
  <c r="L6" i="9"/>
  <c r="V6" i="9"/>
  <c r="V7" i="9"/>
  <c r="AF6" i="9"/>
  <c r="AF7" i="9"/>
  <c r="AF9" i="9"/>
  <c r="BQ10" i="5"/>
  <c r="M6" i="9"/>
  <c r="W6" i="9"/>
  <c r="W7" i="9"/>
  <c r="AG6" i="9"/>
  <c r="AG7" i="9"/>
  <c r="AG9" i="9"/>
  <c r="BJ10" i="5"/>
  <c r="BR10" i="5"/>
  <c r="N6" i="9"/>
  <c r="X6" i="9"/>
  <c r="X7" i="9"/>
  <c r="AH6" i="9"/>
  <c r="AH7" i="9"/>
  <c r="AH9" i="9"/>
  <c r="BK11" i="5"/>
  <c r="AA10" i="9"/>
  <c r="BL11" i="5"/>
  <c r="AB10" i="9"/>
  <c r="BM11" i="5"/>
  <c r="AC10" i="9"/>
  <c r="BN11" i="5"/>
  <c r="AD10" i="9"/>
  <c r="BO11" i="5"/>
  <c r="AE10" i="9"/>
  <c r="BP11" i="5"/>
  <c r="AF10" i="9"/>
  <c r="BQ11" i="5"/>
  <c r="AG10" i="9"/>
  <c r="BJ11" i="5"/>
  <c r="BR11" i="5"/>
  <c r="AH10" i="9"/>
  <c r="BK12" i="5"/>
  <c r="AA11" i="9"/>
  <c r="BL12" i="5"/>
  <c r="AB11" i="9"/>
  <c r="BM12" i="5"/>
  <c r="AC11" i="9"/>
  <c r="BN12" i="5"/>
  <c r="AD11" i="9"/>
  <c r="BO12" i="5"/>
  <c r="AE11" i="9"/>
  <c r="BP12" i="5"/>
  <c r="AF11" i="9"/>
  <c r="BQ12" i="5"/>
  <c r="AG11" i="9"/>
  <c r="BJ12" i="5"/>
  <c r="BR12" i="5"/>
  <c r="AH11" i="9"/>
  <c r="BK13" i="5"/>
  <c r="AA12" i="9"/>
  <c r="BL13" i="5"/>
  <c r="AB12" i="9"/>
  <c r="BM13" i="5"/>
  <c r="AC12" i="9"/>
  <c r="BN13" i="5"/>
  <c r="AD12" i="9"/>
  <c r="BO13" i="5"/>
  <c r="AE12" i="9"/>
  <c r="BP13" i="5"/>
  <c r="AF12" i="9"/>
  <c r="BQ13" i="5"/>
  <c r="AG12" i="9"/>
  <c r="BJ13" i="5"/>
  <c r="BR13" i="5"/>
  <c r="AH12" i="9"/>
  <c r="BK14" i="5"/>
  <c r="AA13" i="9"/>
  <c r="BL14" i="5"/>
  <c r="AB13" i="9"/>
  <c r="BM14" i="5"/>
  <c r="AC13" i="9"/>
  <c r="BN14" i="5"/>
  <c r="AD13" i="9"/>
  <c r="BO14" i="5"/>
  <c r="AE13" i="9"/>
  <c r="BP14" i="5"/>
  <c r="AF13" i="9"/>
  <c r="BQ14" i="5"/>
  <c r="AG13" i="9"/>
  <c r="BJ14" i="5"/>
  <c r="BR14" i="5"/>
  <c r="AH13" i="9"/>
  <c r="BK15" i="5"/>
  <c r="AA14" i="9"/>
  <c r="BL15" i="5"/>
  <c r="AB14" i="9"/>
  <c r="BM15" i="5"/>
  <c r="AC14" i="9"/>
  <c r="BN15" i="5"/>
  <c r="AD14" i="9"/>
  <c r="BO15" i="5"/>
  <c r="AE14" i="9"/>
  <c r="BP15" i="5"/>
  <c r="AF14" i="9"/>
  <c r="BQ15" i="5"/>
  <c r="AG14" i="9"/>
  <c r="BJ15" i="5"/>
  <c r="BR15" i="5"/>
  <c r="AH14" i="9"/>
  <c r="AA15" i="9"/>
  <c r="AB15" i="9"/>
  <c r="AC15" i="9"/>
  <c r="AD15" i="9"/>
  <c r="AE15" i="9"/>
  <c r="AF15" i="9"/>
  <c r="AG15" i="9"/>
  <c r="AH15" i="9"/>
  <c r="BK17" i="5"/>
  <c r="AA16" i="9"/>
  <c r="BL17" i="5"/>
  <c r="AB16" i="9"/>
  <c r="BM17" i="5"/>
  <c r="AC16" i="9"/>
  <c r="BN17" i="5"/>
  <c r="AD16" i="9"/>
  <c r="BO17" i="5"/>
  <c r="AE16" i="9"/>
  <c r="BP17" i="5"/>
  <c r="AF16" i="9"/>
  <c r="BQ17" i="5"/>
  <c r="AG16" i="9"/>
  <c r="BJ17" i="5"/>
  <c r="BR17" i="5"/>
  <c r="AH16" i="9"/>
  <c r="BK18" i="5"/>
  <c r="AA17" i="9"/>
  <c r="BL18" i="5"/>
  <c r="AB17" i="9"/>
  <c r="BM18" i="5"/>
  <c r="AC17" i="9"/>
  <c r="BN18" i="5"/>
  <c r="AD17" i="9"/>
  <c r="BO18" i="5"/>
  <c r="AE17" i="9"/>
  <c r="BP18" i="5"/>
  <c r="AF17" i="9"/>
  <c r="BQ18" i="5"/>
  <c r="AG17" i="9"/>
  <c r="BJ18" i="5"/>
  <c r="BR18" i="5"/>
  <c r="AH17" i="9"/>
  <c r="BK19" i="5"/>
  <c r="AA18" i="9"/>
  <c r="BL19" i="5"/>
  <c r="AB18" i="9"/>
  <c r="BM19" i="5"/>
  <c r="AC18" i="9"/>
  <c r="BN19" i="5"/>
  <c r="AD18" i="9"/>
  <c r="BO19" i="5"/>
  <c r="AE18" i="9"/>
  <c r="BP19" i="5"/>
  <c r="AF18" i="9"/>
  <c r="BQ19" i="5"/>
  <c r="AG18" i="9"/>
  <c r="BJ19" i="5"/>
  <c r="BR19" i="5"/>
  <c r="AH18" i="9"/>
  <c r="BK20" i="5"/>
  <c r="AA19" i="9"/>
  <c r="BL20" i="5"/>
  <c r="AB19" i="9"/>
  <c r="BM20" i="5"/>
  <c r="AC19" i="9"/>
  <c r="BN20" i="5"/>
  <c r="AD19" i="9"/>
  <c r="BO20" i="5"/>
  <c r="AE19" i="9"/>
  <c r="BP20" i="5"/>
  <c r="AF19" i="9"/>
  <c r="BQ20" i="5"/>
  <c r="AG19" i="9"/>
  <c r="BJ20" i="5"/>
  <c r="BR20" i="5"/>
  <c r="AH19" i="9"/>
  <c r="BK21" i="5"/>
  <c r="AA20" i="9"/>
  <c r="BL21" i="5"/>
  <c r="AB20" i="9"/>
  <c r="BM21" i="5"/>
  <c r="AC20" i="9"/>
  <c r="BN21" i="5"/>
  <c r="AD20" i="9"/>
  <c r="BO21" i="5"/>
  <c r="AE20" i="9"/>
  <c r="BP21" i="5"/>
  <c r="AF20" i="9"/>
  <c r="BQ21" i="5"/>
  <c r="AG20" i="9"/>
  <c r="BJ21" i="5"/>
  <c r="BR21" i="5"/>
  <c r="AH20" i="9"/>
  <c r="BK22" i="5"/>
  <c r="AA21" i="9"/>
  <c r="BL22" i="5"/>
  <c r="AB21" i="9"/>
  <c r="BM22" i="5"/>
  <c r="AC21" i="9"/>
  <c r="BN22" i="5"/>
  <c r="AD21" i="9"/>
  <c r="BO22" i="5"/>
  <c r="AE21" i="9"/>
  <c r="BP22" i="5"/>
  <c r="AF21" i="9"/>
  <c r="BQ22" i="5"/>
  <c r="AG21" i="9"/>
  <c r="BJ22" i="5"/>
  <c r="BR22" i="5"/>
  <c r="AH21" i="9"/>
  <c r="BK23" i="5"/>
  <c r="AA22" i="9"/>
  <c r="BL23" i="5"/>
  <c r="AB22" i="9"/>
  <c r="BM23" i="5"/>
  <c r="AC22" i="9"/>
  <c r="AD22" i="9"/>
  <c r="BO23" i="5"/>
  <c r="AE22" i="9"/>
  <c r="BP23" i="5"/>
  <c r="AF22" i="9"/>
  <c r="BQ23" i="5"/>
  <c r="AG22" i="9"/>
  <c r="BJ23" i="5"/>
  <c r="BR23" i="5"/>
  <c r="AH22" i="9"/>
  <c r="AA23" i="9"/>
  <c r="AB23" i="9"/>
  <c r="AC23" i="9"/>
  <c r="AD23" i="9"/>
  <c r="AE23" i="9"/>
  <c r="AF23" i="9"/>
  <c r="AG23" i="9"/>
  <c r="AH23" i="9"/>
  <c r="BK25" i="5"/>
  <c r="AA24" i="9"/>
  <c r="BL25" i="5"/>
  <c r="AB24" i="9"/>
  <c r="BM25" i="5"/>
  <c r="AC24" i="9"/>
  <c r="BN25" i="5"/>
  <c r="AD24" i="9"/>
  <c r="BO25" i="5"/>
  <c r="AE24" i="9"/>
  <c r="BP25" i="5"/>
  <c r="AF24" i="9"/>
  <c r="BQ25" i="5"/>
  <c r="AG24" i="9"/>
  <c r="BJ25" i="5"/>
  <c r="BR25" i="5"/>
  <c r="AH24" i="9"/>
  <c r="BK26" i="5"/>
  <c r="AA25" i="9"/>
  <c r="BL26" i="5"/>
  <c r="AB25" i="9"/>
  <c r="BM26" i="5"/>
  <c r="AC25" i="9"/>
  <c r="BN26" i="5"/>
  <c r="AD25" i="9"/>
  <c r="BO26" i="5"/>
  <c r="AE25" i="9"/>
  <c r="BP26" i="5"/>
  <c r="AF25" i="9"/>
  <c r="BQ26" i="5"/>
  <c r="AG25" i="9"/>
  <c r="BJ26" i="5"/>
  <c r="BR26" i="5"/>
  <c r="AH25" i="9"/>
  <c r="BK27" i="5"/>
  <c r="AA26" i="9"/>
  <c r="BL27" i="5"/>
  <c r="AB26" i="9"/>
  <c r="BM27" i="5"/>
  <c r="AC26" i="9"/>
  <c r="BN27" i="5"/>
  <c r="AD26" i="9"/>
  <c r="BO27" i="5"/>
  <c r="AE26" i="9"/>
  <c r="BP27" i="5"/>
  <c r="AF26" i="9"/>
  <c r="BQ27" i="5"/>
  <c r="AG26" i="9"/>
  <c r="BJ27" i="5"/>
  <c r="BR27" i="5"/>
  <c r="AH26" i="9"/>
  <c r="BK28" i="5"/>
  <c r="AA27" i="9"/>
  <c r="BL28" i="5"/>
  <c r="AB27" i="9"/>
  <c r="BM28" i="5"/>
  <c r="AC27" i="9"/>
  <c r="BN28" i="5"/>
  <c r="AD27" i="9"/>
  <c r="BO28" i="5"/>
  <c r="AE27" i="9"/>
  <c r="BP28" i="5"/>
  <c r="AF27" i="9"/>
  <c r="BQ28" i="5"/>
  <c r="AG27" i="9"/>
  <c r="BJ28" i="5"/>
  <c r="BR28" i="5"/>
  <c r="AH27" i="9"/>
  <c r="BK29" i="5"/>
  <c r="AA28" i="9"/>
  <c r="BL29" i="5"/>
  <c r="AB28" i="9"/>
  <c r="BM29" i="5"/>
  <c r="AC28" i="9"/>
  <c r="BN29" i="5"/>
  <c r="AD28" i="9"/>
  <c r="BO29" i="5"/>
  <c r="AE28" i="9"/>
  <c r="BP29" i="5"/>
  <c r="AF28" i="9"/>
  <c r="BQ29" i="5"/>
  <c r="AG28" i="9"/>
  <c r="BJ29" i="5"/>
  <c r="BR29" i="5"/>
  <c r="AH28" i="9"/>
  <c r="BK30" i="5"/>
  <c r="AA29" i="9"/>
  <c r="BL30" i="5"/>
  <c r="AB29" i="9"/>
  <c r="BM30" i="5"/>
  <c r="AC29" i="9"/>
  <c r="BN30" i="5"/>
  <c r="AD29" i="9"/>
  <c r="BO30" i="5"/>
  <c r="AE29" i="9"/>
  <c r="BP30" i="5"/>
  <c r="AF29" i="9"/>
  <c r="BQ30" i="5"/>
  <c r="AG29" i="9"/>
  <c r="BJ30" i="5"/>
  <c r="BR30" i="5"/>
  <c r="AH29" i="9"/>
  <c r="BK31" i="5"/>
  <c r="AA30" i="9"/>
  <c r="BL31" i="5"/>
  <c r="AB30" i="9"/>
  <c r="BM31" i="5"/>
  <c r="AC30" i="9"/>
  <c r="BN31" i="5"/>
  <c r="AD30" i="9"/>
  <c r="BO31" i="5"/>
  <c r="AE30" i="9"/>
  <c r="BP31" i="5"/>
  <c r="AF30" i="9"/>
  <c r="BQ31" i="5"/>
  <c r="AG30" i="9"/>
  <c r="BJ31" i="5"/>
  <c r="BR31" i="5"/>
  <c r="AH30" i="9"/>
  <c r="AA31" i="9"/>
  <c r="AB31" i="9"/>
  <c r="AC31" i="9"/>
  <c r="AD31" i="9"/>
  <c r="AE31" i="9"/>
  <c r="AF31" i="9"/>
  <c r="AG31" i="9"/>
  <c r="AH31" i="9"/>
  <c r="BK33" i="5"/>
  <c r="AA32" i="9"/>
  <c r="BL33" i="5"/>
  <c r="AB32" i="9"/>
  <c r="BM33" i="5"/>
  <c r="AC32" i="9"/>
  <c r="BN33" i="5"/>
  <c r="AD32" i="9"/>
  <c r="BO33" i="5"/>
  <c r="AE32" i="9"/>
  <c r="BP33" i="5"/>
  <c r="AF32" i="9"/>
  <c r="BQ33" i="5"/>
  <c r="AG32" i="9"/>
  <c r="BJ33" i="5"/>
  <c r="BR33" i="5"/>
  <c r="AH32" i="9"/>
  <c r="BK34" i="5"/>
  <c r="AA33" i="9"/>
  <c r="BL34" i="5"/>
  <c r="AB33" i="9"/>
  <c r="BM34" i="5"/>
  <c r="AC33" i="9"/>
  <c r="BN34" i="5"/>
  <c r="AD33" i="9"/>
  <c r="BO34" i="5"/>
  <c r="AE33" i="9"/>
  <c r="BP34" i="5"/>
  <c r="AF33" i="9"/>
  <c r="BQ34" i="5"/>
  <c r="AG33" i="9"/>
  <c r="BJ34" i="5"/>
  <c r="BR34" i="5"/>
  <c r="AH33" i="9"/>
  <c r="BK35" i="5"/>
  <c r="AA34" i="9"/>
  <c r="BL35" i="5"/>
  <c r="AB34" i="9"/>
  <c r="BM35" i="5"/>
  <c r="AC34" i="9"/>
  <c r="BN35" i="5"/>
  <c r="AD34" i="9"/>
  <c r="BO35" i="5"/>
  <c r="AE34" i="9"/>
  <c r="BP35" i="5"/>
  <c r="AF34" i="9"/>
  <c r="BQ35" i="5"/>
  <c r="AG34" i="9"/>
  <c r="BJ35" i="5"/>
  <c r="BR35" i="5"/>
  <c r="AH34" i="9"/>
  <c r="BK36" i="5"/>
  <c r="AA35" i="9"/>
  <c r="BL36" i="5"/>
  <c r="AB35" i="9"/>
  <c r="BM36" i="5"/>
  <c r="AC35" i="9"/>
  <c r="BN36" i="5"/>
  <c r="AD35" i="9"/>
  <c r="BO36" i="5"/>
  <c r="AE35" i="9"/>
  <c r="BP36" i="5"/>
  <c r="AF35" i="9"/>
  <c r="BQ36" i="5"/>
  <c r="AG35" i="9"/>
  <c r="BJ36" i="5"/>
  <c r="BR36" i="5"/>
  <c r="AH35" i="9"/>
  <c r="BK37" i="5"/>
  <c r="AA36" i="9"/>
  <c r="BL37" i="5"/>
  <c r="AB36" i="9"/>
  <c r="BM37" i="5"/>
  <c r="AC36" i="9"/>
  <c r="BN37" i="5"/>
  <c r="AD36" i="9"/>
  <c r="BO37" i="5"/>
  <c r="AE36" i="9"/>
  <c r="BP37" i="5"/>
  <c r="AF36" i="9"/>
  <c r="BQ37" i="5"/>
  <c r="AG36" i="9"/>
  <c r="BJ37" i="5"/>
  <c r="BR37" i="5"/>
  <c r="AH36" i="9"/>
  <c r="BK38" i="5"/>
  <c r="AA37" i="9"/>
  <c r="BL38" i="5"/>
  <c r="AB37" i="9"/>
  <c r="BM38" i="5"/>
  <c r="AC37" i="9"/>
  <c r="BN38" i="5"/>
  <c r="AD37" i="9"/>
  <c r="BO38" i="5"/>
  <c r="AE37" i="9"/>
  <c r="BP38" i="5"/>
  <c r="AF37" i="9"/>
  <c r="BQ38" i="5"/>
  <c r="AG37" i="9"/>
  <c r="BJ38" i="5"/>
  <c r="BR38" i="5"/>
  <c r="AH37" i="9"/>
  <c r="BK39" i="5"/>
  <c r="AA38" i="9"/>
  <c r="BL39" i="5"/>
  <c r="AB38" i="9"/>
  <c r="BM39" i="5"/>
  <c r="AC38" i="9"/>
  <c r="BN39" i="5"/>
  <c r="AD38" i="9"/>
  <c r="BO39" i="5"/>
  <c r="AE38" i="9"/>
  <c r="BP39" i="5"/>
  <c r="AF38" i="9"/>
  <c r="BQ39" i="5"/>
  <c r="AG38" i="9"/>
  <c r="BJ39" i="5"/>
  <c r="BR39" i="5"/>
  <c r="AH38" i="9"/>
  <c r="AA39" i="9"/>
  <c r="AB39" i="9"/>
  <c r="AC39" i="9"/>
  <c r="AD39" i="9"/>
  <c r="AE39" i="9"/>
  <c r="AF39" i="9"/>
  <c r="AG39" i="9"/>
  <c r="AH39" i="9"/>
  <c r="Q11" i="9"/>
  <c r="R11" i="9"/>
  <c r="S11" i="9"/>
  <c r="T11" i="9"/>
  <c r="U11" i="9"/>
  <c r="V11" i="9"/>
  <c r="W11" i="9"/>
  <c r="X11" i="9"/>
  <c r="Q12" i="9"/>
  <c r="R12" i="9"/>
  <c r="S12" i="9"/>
  <c r="T12" i="9"/>
  <c r="U12" i="9"/>
  <c r="V12" i="9"/>
  <c r="W12" i="9"/>
  <c r="X12" i="9"/>
  <c r="Q13" i="9"/>
  <c r="R13" i="9"/>
  <c r="S13" i="9"/>
  <c r="T13" i="9"/>
  <c r="U13" i="9"/>
  <c r="V13" i="9"/>
  <c r="W13" i="9"/>
  <c r="X13" i="9"/>
  <c r="Q14" i="9"/>
  <c r="R14" i="9"/>
  <c r="S14" i="9"/>
  <c r="T14" i="9"/>
  <c r="U14" i="9"/>
  <c r="V14" i="9"/>
  <c r="W14" i="9"/>
  <c r="X14" i="9"/>
  <c r="Q15" i="9"/>
  <c r="R15" i="9"/>
  <c r="S15" i="9"/>
  <c r="T15" i="9"/>
  <c r="U15" i="9"/>
  <c r="V15" i="9"/>
  <c r="W15" i="9"/>
  <c r="X15" i="9"/>
  <c r="Q16" i="9"/>
  <c r="R16" i="9"/>
  <c r="S16" i="9"/>
  <c r="T16" i="9"/>
  <c r="U16" i="9"/>
  <c r="V16" i="9"/>
  <c r="W16" i="9"/>
  <c r="X16" i="9"/>
  <c r="Q17" i="9"/>
  <c r="R17" i="9"/>
  <c r="S17" i="9"/>
  <c r="T17" i="9"/>
  <c r="U17" i="9"/>
  <c r="V17" i="9"/>
  <c r="W17" i="9"/>
  <c r="X17" i="9"/>
  <c r="Q18" i="9"/>
  <c r="R18" i="9"/>
  <c r="S18" i="9"/>
  <c r="T18" i="9"/>
  <c r="U18" i="9"/>
  <c r="V18" i="9"/>
  <c r="W18" i="9"/>
  <c r="X18" i="9"/>
  <c r="Q19" i="9"/>
  <c r="R19" i="9"/>
  <c r="S19" i="9"/>
  <c r="T19" i="9"/>
  <c r="U19" i="9"/>
  <c r="V19" i="9"/>
  <c r="W19" i="9"/>
  <c r="X19" i="9"/>
  <c r="Q20" i="9"/>
  <c r="R20" i="9"/>
  <c r="S20" i="9"/>
  <c r="T20" i="9"/>
  <c r="U20" i="9"/>
  <c r="V20" i="9"/>
  <c r="W20" i="9"/>
  <c r="X20" i="9"/>
  <c r="Q21" i="9"/>
  <c r="R21" i="9"/>
  <c r="S21" i="9"/>
  <c r="T21" i="9"/>
  <c r="U21" i="9"/>
  <c r="V21" i="9"/>
  <c r="W21" i="9"/>
  <c r="X21" i="9"/>
  <c r="Q22" i="9"/>
  <c r="R22" i="9"/>
  <c r="S22" i="9"/>
  <c r="T22" i="9"/>
  <c r="U22" i="9"/>
  <c r="V22" i="9"/>
  <c r="W22" i="9"/>
  <c r="X22" i="9"/>
  <c r="Q23" i="9"/>
  <c r="R23" i="9"/>
  <c r="S23" i="9"/>
  <c r="T23" i="9"/>
  <c r="U23" i="9"/>
  <c r="V23" i="9"/>
  <c r="W23" i="9"/>
  <c r="X23" i="9"/>
  <c r="Q24" i="9"/>
  <c r="R24" i="9"/>
  <c r="S24" i="9"/>
  <c r="T24" i="9"/>
  <c r="U24" i="9"/>
  <c r="V24" i="9"/>
  <c r="W24" i="9"/>
  <c r="X24" i="9"/>
  <c r="Q25" i="9"/>
  <c r="R25" i="9"/>
  <c r="S25" i="9"/>
  <c r="T25" i="9"/>
  <c r="U25" i="9"/>
  <c r="V25" i="9"/>
  <c r="W25" i="9"/>
  <c r="X25" i="9"/>
  <c r="Q26" i="9"/>
  <c r="R26" i="9"/>
  <c r="S26" i="9"/>
  <c r="T26" i="9"/>
  <c r="U26" i="9"/>
  <c r="V26" i="9"/>
  <c r="W26" i="9"/>
  <c r="X26" i="9"/>
  <c r="Q27" i="9"/>
  <c r="R27" i="9"/>
  <c r="S27" i="9"/>
  <c r="T27" i="9"/>
  <c r="U27" i="9"/>
  <c r="V27" i="9"/>
  <c r="W27" i="9"/>
  <c r="X27" i="9"/>
  <c r="Q28" i="9"/>
  <c r="R28" i="9"/>
  <c r="S28" i="9"/>
  <c r="T28" i="9"/>
  <c r="U28" i="9"/>
  <c r="V28" i="9"/>
  <c r="W28" i="9"/>
  <c r="X28" i="9"/>
  <c r="Q29" i="9"/>
  <c r="R29" i="9"/>
  <c r="S29" i="9"/>
  <c r="T29" i="9"/>
  <c r="U29" i="9"/>
  <c r="V29" i="9"/>
  <c r="W29" i="9"/>
  <c r="X29" i="9"/>
  <c r="Q30" i="9"/>
  <c r="R30" i="9"/>
  <c r="S30" i="9"/>
  <c r="T30" i="9"/>
  <c r="U30" i="9"/>
  <c r="V30" i="9"/>
  <c r="W30" i="9"/>
  <c r="X30" i="9"/>
  <c r="Q31" i="9"/>
  <c r="R31" i="9"/>
  <c r="S31" i="9"/>
  <c r="T31" i="9"/>
  <c r="U31" i="9"/>
  <c r="V31" i="9"/>
  <c r="W31" i="9"/>
  <c r="X31" i="9"/>
  <c r="Q32" i="9"/>
  <c r="R32" i="9"/>
  <c r="S32" i="9"/>
  <c r="T32" i="9"/>
  <c r="U32" i="9"/>
  <c r="V32" i="9"/>
  <c r="W32" i="9"/>
  <c r="X32" i="9"/>
  <c r="Q33" i="9"/>
  <c r="R33" i="9"/>
  <c r="S33" i="9"/>
  <c r="T33" i="9"/>
  <c r="U33" i="9"/>
  <c r="V33" i="9"/>
  <c r="W33" i="9"/>
  <c r="X33" i="9"/>
  <c r="Q34" i="9"/>
  <c r="R34" i="9"/>
  <c r="S34" i="9"/>
  <c r="T34" i="9"/>
  <c r="U34" i="9"/>
  <c r="V34" i="9"/>
  <c r="W34" i="9"/>
  <c r="X34" i="9"/>
  <c r="Q35" i="9"/>
  <c r="R35" i="9"/>
  <c r="S35" i="9"/>
  <c r="T35" i="9"/>
  <c r="U35" i="9"/>
  <c r="V35" i="9"/>
  <c r="W35" i="9"/>
  <c r="X35" i="9"/>
  <c r="Q36" i="9"/>
  <c r="R36" i="9"/>
  <c r="S36" i="9"/>
  <c r="T36" i="9"/>
  <c r="U36" i="9"/>
  <c r="V36" i="9"/>
  <c r="W36" i="9"/>
  <c r="X36" i="9"/>
  <c r="Q37" i="9"/>
  <c r="R37" i="9"/>
  <c r="S37" i="9"/>
  <c r="T37" i="9"/>
  <c r="U37" i="9"/>
  <c r="V37" i="9"/>
  <c r="W37" i="9"/>
  <c r="X37" i="9"/>
  <c r="Q38" i="9"/>
  <c r="R38" i="9"/>
  <c r="S38" i="9"/>
  <c r="T38" i="9"/>
  <c r="U38" i="9"/>
  <c r="V38" i="9"/>
  <c r="W38" i="9"/>
  <c r="X38" i="9"/>
  <c r="Q39" i="9"/>
  <c r="R39" i="9"/>
  <c r="S39" i="9"/>
  <c r="T39" i="9"/>
  <c r="U39" i="9"/>
  <c r="V39" i="9"/>
  <c r="W39" i="9"/>
  <c r="X39" i="9"/>
  <c r="E10" i="9"/>
  <c r="G10" i="9"/>
  <c r="H10" i="9"/>
  <c r="I10" i="9"/>
  <c r="J10" i="9"/>
  <c r="K10" i="9"/>
  <c r="L10" i="9"/>
  <c r="M10" i="9"/>
  <c r="N10" i="9"/>
  <c r="E11" i="9"/>
  <c r="G11" i="9"/>
  <c r="H11" i="9"/>
  <c r="I11" i="9"/>
  <c r="J11" i="9"/>
  <c r="K11" i="9"/>
  <c r="L11" i="9"/>
  <c r="M11" i="9"/>
  <c r="N11" i="9"/>
  <c r="E12" i="9"/>
  <c r="G12" i="9"/>
  <c r="H12" i="9"/>
  <c r="I12" i="9"/>
  <c r="J12" i="9"/>
  <c r="K12" i="9"/>
  <c r="L12" i="9"/>
  <c r="M12" i="9"/>
  <c r="N12" i="9"/>
  <c r="E13" i="9"/>
  <c r="G13" i="9"/>
  <c r="H13" i="9"/>
  <c r="I13" i="9"/>
  <c r="J13" i="9"/>
  <c r="K13" i="9"/>
  <c r="L13" i="9"/>
  <c r="M13" i="9"/>
  <c r="N13" i="9"/>
  <c r="E14" i="9"/>
  <c r="G14" i="9"/>
  <c r="H14" i="9"/>
  <c r="I14" i="9"/>
  <c r="J14" i="9"/>
  <c r="K14" i="9"/>
  <c r="L14" i="9"/>
  <c r="M14" i="9"/>
  <c r="N14" i="9"/>
  <c r="E15" i="9"/>
  <c r="G15" i="9"/>
  <c r="H15" i="9"/>
  <c r="I15" i="9"/>
  <c r="J15" i="9"/>
  <c r="K15" i="9"/>
  <c r="L15" i="9"/>
  <c r="M15" i="9"/>
  <c r="N15" i="9"/>
  <c r="E16" i="9"/>
  <c r="G16" i="9"/>
  <c r="H16" i="9"/>
  <c r="I16" i="9"/>
  <c r="J16" i="9"/>
  <c r="K16" i="9"/>
  <c r="L16" i="9"/>
  <c r="M16" i="9"/>
  <c r="N16" i="9"/>
  <c r="E17" i="9"/>
  <c r="G17" i="9"/>
  <c r="H17" i="9"/>
  <c r="I17" i="9"/>
  <c r="J17" i="9"/>
  <c r="K17" i="9"/>
  <c r="L17" i="9"/>
  <c r="M17" i="9"/>
  <c r="N17" i="9"/>
  <c r="E18" i="9"/>
  <c r="G18" i="9"/>
  <c r="H18" i="9"/>
  <c r="I18" i="9"/>
  <c r="J18" i="9"/>
  <c r="K18" i="9"/>
  <c r="L18" i="9"/>
  <c r="M18" i="9"/>
  <c r="N18" i="9"/>
  <c r="E19" i="9"/>
  <c r="G19" i="9"/>
  <c r="H19" i="9"/>
  <c r="I19" i="9"/>
  <c r="J19" i="9"/>
  <c r="K19" i="9"/>
  <c r="L19" i="9"/>
  <c r="M19" i="9"/>
  <c r="N19" i="9"/>
  <c r="E20" i="9"/>
  <c r="G20" i="9"/>
  <c r="H20" i="9"/>
  <c r="I20" i="9"/>
  <c r="J20" i="9"/>
  <c r="K20" i="9"/>
  <c r="L20" i="9"/>
  <c r="M20" i="9"/>
  <c r="N20" i="9"/>
  <c r="E21" i="9"/>
  <c r="G21" i="9"/>
  <c r="H21" i="9"/>
  <c r="I21" i="9"/>
  <c r="J21" i="9"/>
  <c r="K21" i="9"/>
  <c r="L21" i="9"/>
  <c r="M21" i="9"/>
  <c r="N21" i="9"/>
  <c r="E22" i="9"/>
  <c r="G22" i="9"/>
  <c r="H22" i="9"/>
  <c r="I22" i="9"/>
  <c r="J22" i="9"/>
  <c r="K22" i="9"/>
  <c r="L22" i="9"/>
  <c r="M22" i="9"/>
  <c r="N22" i="9"/>
  <c r="E23" i="9"/>
  <c r="G23" i="9"/>
  <c r="H23" i="9"/>
  <c r="I23" i="9"/>
  <c r="J23" i="9"/>
  <c r="K23" i="9"/>
  <c r="L23" i="9"/>
  <c r="M23" i="9"/>
  <c r="N23" i="9"/>
  <c r="E24" i="9"/>
  <c r="G24" i="9"/>
  <c r="H24" i="9"/>
  <c r="I24" i="9"/>
  <c r="J24" i="9"/>
  <c r="K24" i="9"/>
  <c r="L24" i="9"/>
  <c r="M24" i="9"/>
  <c r="N24" i="9"/>
  <c r="E25" i="9"/>
  <c r="G25" i="9"/>
  <c r="H25" i="9"/>
  <c r="I25" i="9"/>
  <c r="J25" i="9"/>
  <c r="K25" i="9"/>
  <c r="L25" i="9"/>
  <c r="M25" i="9"/>
  <c r="N25" i="9"/>
  <c r="E26" i="9"/>
  <c r="G26" i="9"/>
  <c r="H26" i="9"/>
  <c r="I26" i="9"/>
  <c r="J26" i="9"/>
  <c r="K26" i="9"/>
  <c r="L26" i="9"/>
  <c r="M26" i="9"/>
  <c r="N26" i="9"/>
  <c r="E27" i="9"/>
  <c r="G27" i="9"/>
  <c r="H27" i="9"/>
  <c r="I27" i="9"/>
  <c r="J27" i="9"/>
  <c r="K27" i="9"/>
  <c r="L27" i="9"/>
  <c r="M27" i="9"/>
  <c r="N27" i="9"/>
  <c r="E28" i="9"/>
  <c r="G28" i="9"/>
  <c r="H28" i="9"/>
  <c r="I28" i="9"/>
  <c r="J28" i="9"/>
  <c r="K28" i="9"/>
  <c r="L28" i="9"/>
  <c r="M28" i="9"/>
  <c r="N28" i="9"/>
  <c r="E29" i="9"/>
  <c r="G29" i="9"/>
  <c r="H29" i="9"/>
  <c r="I29" i="9"/>
  <c r="J29" i="9"/>
  <c r="K29" i="9"/>
  <c r="L29" i="9"/>
  <c r="M29" i="9"/>
  <c r="N29" i="9"/>
  <c r="E30" i="9"/>
  <c r="G30" i="9"/>
  <c r="H30" i="9"/>
  <c r="I30" i="9"/>
  <c r="J30" i="9"/>
  <c r="K30" i="9"/>
  <c r="L30" i="9"/>
  <c r="M30" i="9"/>
  <c r="N30" i="9"/>
  <c r="E31" i="9"/>
  <c r="G31" i="9"/>
  <c r="H31" i="9"/>
  <c r="I31" i="9"/>
  <c r="J31" i="9"/>
  <c r="K31" i="9"/>
  <c r="L31" i="9"/>
  <c r="M31" i="9"/>
  <c r="N31" i="9"/>
  <c r="E32" i="9"/>
  <c r="G32" i="9"/>
  <c r="H32" i="9"/>
  <c r="I32" i="9"/>
  <c r="J32" i="9"/>
  <c r="K32" i="9"/>
  <c r="L32" i="9"/>
  <c r="M32" i="9"/>
  <c r="N32" i="9"/>
  <c r="E33" i="9"/>
  <c r="G33" i="9"/>
  <c r="H33" i="9"/>
  <c r="I33" i="9"/>
  <c r="J33" i="9"/>
  <c r="K33" i="9"/>
  <c r="L33" i="9"/>
  <c r="M33" i="9"/>
  <c r="N33" i="9"/>
  <c r="E34" i="9"/>
  <c r="G34" i="9"/>
  <c r="H34" i="9"/>
  <c r="I34" i="9"/>
  <c r="J34" i="9"/>
  <c r="K34" i="9"/>
  <c r="L34" i="9"/>
  <c r="M34" i="9"/>
  <c r="N34" i="9"/>
  <c r="E35" i="9"/>
  <c r="G35" i="9"/>
  <c r="H35" i="9"/>
  <c r="I35" i="9"/>
  <c r="J35" i="9"/>
  <c r="K35" i="9"/>
  <c r="L35" i="9"/>
  <c r="M35" i="9"/>
  <c r="N35" i="9"/>
  <c r="E36" i="9"/>
  <c r="G36" i="9"/>
  <c r="H36" i="9"/>
  <c r="I36" i="9"/>
  <c r="J36" i="9"/>
  <c r="K36" i="9"/>
  <c r="L36" i="9"/>
  <c r="M36" i="9"/>
  <c r="N36" i="9"/>
  <c r="E37" i="9"/>
  <c r="G37" i="9"/>
  <c r="H37" i="9"/>
  <c r="I37" i="9"/>
  <c r="J37" i="9"/>
  <c r="K37" i="9"/>
  <c r="L37" i="9"/>
  <c r="M37" i="9"/>
  <c r="N37" i="9"/>
  <c r="E38" i="9"/>
  <c r="G38" i="9"/>
  <c r="H38" i="9"/>
  <c r="I38" i="9"/>
  <c r="J38" i="9"/>
  <c r="K38" i="9"/>
  <c r="L38" i="9"/>
  <c r="M38" i="9"/>
  <c r="N38" i="9"/>
  <c r="E39" i="9"/>
  <c r="G39" i="9"/>
  <c r="H39" i="9"/>
  <c r="I39" i="9"/>
  <c r="J39" i="9"/>
  <c r="K39" i="9"/>
  <c r="L39" i="9"/>
  <c r="M39" i="9"/>
  <c r="N39" i="9"/>
  <c r="E28" i="5"/>
  <c r="F28" i="5"/>
  <c r="G28" i="5"/>
  <c r="H28" i="5"/>
  <c r="G9" i="9"/>
  <c r="H9" i="9"/>
  <c r="I9" i="9"/>
  <c r="J9" i="9"/>
  <c r="K9" i="9"/>
  <c r="L9" i="9"/>
  <c r="M9" i="9"/>
  <c r="N9" i="9"/>
  <c r="E30" i="5"/>
  <c r="F30" i="5"/>
  <c r="G30" i="5"/>
  <c r="H30" i="5"/>
  <c r="E31" i="5"/>
  <c r="F31" i="5"/>
  <c r="G31" i="5"/>
  <c r="H31" i="5"/>
  <c r="E32" i="5"/>
  <c r="F32" i="5"/>
  <c r="G32" i="5"/>
  <c r="H32" i="5"/>
  <c r="E40" i="5"/>
  <c r="F40" i="5"/>
  <c r="G40" i="5"/>
  <c r="H40" i="5"/>
  <c r="BK9" i="5"/>
  <c r="BK41" i="5"/>
  <c r="BL9" i="5"/>
  <c r="BL41" i="5"/>
  <c r="BM9" i="5"/>
  <c r="BM41" i="5"/>
  <c r="BN9" i="5"/>
  <c r="BN41" i="5"/>
  <c r="BO9" i="5"/>
  <c r="BO41" i="5"/>
  <c r="BP9" i="5"/>
  <c r="BP41" i="5"/>
  <c r="BQ9" i="5"/>
  <c r="BQ41" i="5"/>
  <c r="BJ9" i="5"/>
  <c r="BR9" i="5"/>
  <c r="BR41" i="5"/>
  <c r="E9" i="9"/>
  <c r="E24" i="5"/>
  <c r="F24" i="5"/>
  <c r="G24" i="5"/>
  <c r="H24" i="5"/>
  <c r="E16" i="5"/>
  <c r="F16" i="5"/>
  <c r="G16" i="5"/>
  <c r="H16" i="5"/>
  <c r="BW30" i="5"/>
  <c r="BX30" i="5"/>
  <c r="BT30" i="5"/>
  <c r="BU30" i="5"/>
  <c r="E15" i="5"/>
  <c r="BW9" i="5"/>
  <c r="BX9" i="5"/>
  <c r="BW10" i="5"/>
  <c r="BX10" i="5"/>
  <c r="BW12" i="5"/>
  <c r="BX12" i="5"/>
  <c r="BW13" i="5"/>
  <c r="BW11" i="5"/>
  <c r="BX11" i="5"/>
  <c r="BW14" i="5"/>
  <c r="BW15" i="5"/>
  <c r="BX15" i="5"/>
  <c r="BW20" i="5"/>
  <c r="BX20" i="5"/>
  <c r="BW17" i="5"/>
  <c r="BX17" i="5"/>
  <c r="BW18" i="5"/>
  <c r="BX18" i="5"/>
  <c r="BW19" i="5"/>
  <c r="BX19" i="5"/>
  <c r="BW21" i="5"/>
  <c r="BX21" i="5"/>
  <c r="BW22" i="5"/>
  <c r="BX22" i="5"/>
  <c r="BW23" i="5"/>
  <c r="BX23" i="5"/>
  <c r="BW26" i="5"/>
  <c r="BW25" i="5"/>
  <c r="BX25" i="5"/>
  <c r="BW28" i="5"/>
  <c r="BX28" i="5"/>
  <c r="BW29" i="5"/>
  <c r="BW27" i="5"/>
  <c r="BX27" i="5"/>
  <c r="BW31" i="5"/>
  <c r="BX31" i="5"/>
  <c r="BW34" i="5"/>
  <c r="BX34" i="5"/>
  <c r="BW33" i="5"/>
  <c r="BX33" i="5"/>
  <c r="BW36" i="5"/>
  <c r="BX36" i="5"/>
  <c r="BW35" i="5"/>
  <c r="BW37" i="5"/>
  <c r="BX37" i="5"/>
  <c r="BW38" i="5"/>
  <c r="BX38" i="5"/>
  <c r="BW39" i="5"/>
  <c r="BX39" i="5"/>
  <c r="BX13" i="5"/>
  <c r="BX14" i="5"/>
  <c r="BX26" i="5"/>
  <c r="BX29" i="5"/>
  <c r="BX35" i="5"/>
  <c r="E20" i="5"/>
  <c r="F20" i="5"/>
  <c r="H20" i="5"/>
  <c r="E17" i="5"/>
  <c r="F17" i="5"/>
  <c r="G17" i="5"/>
  <c r="H17" i="5"/>
  <c r="E18" i="5"/>
  <c r="F18" i="5"/>
  <c r="G18" i="5"/>
  <c r="H18" i="5"/>
  <c r="E19" i="5"/>
  <c r="F19" i="5"/>
  <c r="H19" i="5"/>
  <c r="E21" i="5"/>
  <c r="F21" i="5"/>
  <c r="G21" i="5"/>
  <c r="H21" i="5"/>
  <c r="E22" i="5"/>
  <c r="F22" i="5"/>
  <c r="G22" i="5"/>
  <c r="H22" i="5"/>
  <c r="E23" i="5"/>
  <c r="F23" i="5"/>
  <c r="G23" i="5"/>
  <c r="H23" i="5"/>
  <c r="E35" i="5"/>
  <c r="F35" i="5"/>
  <c r="G35" i="5"/>
  <c r="H35" i="5"/>
  <c r="E37" i="5"/>
  <c r="F37" i="5"/>
  <c r="G37" i="5"/>
  <c r="H37" i="5"/>
  <c r="E38" i="5"/>
  <c r="F38" i="5"/>
  <c r="G38" i="5"/>
  <c r="H38" i="5"/>
  <c r="E34" i="5"/>
  <c r="F34" i="5"/>
  <c r="G34" i="5"/>
  <c r="H34" i="5"/>
  <c r="E33" i="5"/>
  <c r="F33" i="5"/>
  <c r="G33" i="5"/>
  <c r="H33" i="5"/>
  <c r="E36" i="5"/>
  <c r="F36" i="5"/>
  <c r="G36" i="5"/>
  <c r="H36" i="5"/>
  <c r="E39" i="5"/>
  <c r="F39" i="5"/>
  <c r="G39" i="5"/>
  <c r="H39" i="5"/>
  <c r="E26" i="5"/>
  <c r="F26" i="5"/>
  <c r="G26" i="5"/>
  <c r="H26" i="5"/>
  <c r="E25" i="5"/>
  <c r="F25" i="5"/>
  <c r="G25" i="5"/>
  <c r="H25" i="5"/>
  <c r="E29" i="5"/>
  <c r="F29" i="5"/>
  <c r="G29" i="5"/>
  <c r="H29" i="5"/>
  <c r="E27" i="5"/>
  <c r="F27" i="5"/>
  <c r="G27" i="5"/>
  <c r="H27" i="5"/>
  <c r="E9" i="5"/>
  <c r="F9" i="5"/>
  <c r="G9" i="5"/>
  <c r="H9" i="5"/>
  <c r="E10" i="5"/>
  <c r="F10" i="5"/>
  <c r="G10" i="5"/>
  <c r="H10" i="5"/>
  <c r="E12" i="5"/>
  <c r="F12" i="5"/>
  <c r="G12" i="5"/>
  <c r="H12" i="5"/>
  <c r="E13" i="5"/>
  <c r="F13" i="5"/>
  <c r="G13" i="5"/>
  <c r="H13" i="5"/>
  <c r="E11" i="5"/>
  <c r="F11" i="5"/>
  <c r="G11" i="5"/>
  <c r="H11" i="5"/>
  <c r="E14" i="5"/>
  <c r="F14" i="5"/>
  <c r="G14" i="5"/>
  <c r="H14" i="5"/>
  <c r="F15" i="5"/>
  <c r="G15" i="5"/>
  <c r="H15" i="5"/>
  <c r="BS41" i="5"/>
  <c r="BV41" i="5"/>
  <c r="E8" i="9"/>
  <c r="D8" i="9"/>
  <c r="F43" i="5"/>
  <c r="G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E43" i="5"/>
  <c r="L8" i="9"/>
  <c r="BT37" i="5"/>
  <c r="BU37" i="5"/>
  <c r="BT28" i="5"/>
  <c r="BU28" i="5"/>
  <c r="BT23" i="5"/>
  <c r="BU23" i="5"/>
  <c r="M8" i="9"/>
  <c r="H8" i="9"/>
  <c r="BT33" i="5"/>
  <c r="BU33" i="5"/>
  <c r="BT10" i="5"/>
  <c r="BU10" i="5"/>
  <c r="BT9" i="5"/>
  <c r="BU9" i="5"/>
  <c r="BT13" i="5"/>
  <c r="BU13" i="5"/>
  <c r="BT25" i="5"/>
  <c r="BU25" i="5"/>
  <c r="BT26" i="5"/>
  <c r="BU26" i="5"/>
  <c r="BT17" i="5"/>
  <c r="BU17" i="5"/>
  <c r="BT20" i="5"/>
  <c r="BU20" i="5"/>
  <c r="BT15" i="5"/>
  <c r="BU15" i="5"/>
  <c r="BT14" i="5"/>
  <c r="BU14" i="5"/>
  <c r="BT21" i="5"/>
  <c r="BU21" i="5"/>
  <c r="BT27" i="5"/>
  <c r="BU27" i="5"/>
  <c r="BT39" i="5"/>
  <c r="BU39" i="5"/>
  <c r="BT35" i="5"/>
  <c r="BU35" i="5"/>
  <c r="BT18" i="5"/>
  <c r="BU18" i="5"/>
  <c r="I8" i="9"/>
  <c r="BT34" i="5"/>
  <c r="BU34" i="5"/>
  <c r="BT29" i="5"/>
  <c r="BU29" i="5"/>
  <c r="BT12" i="5"/>
  <c r="BU12" i="5"/>
  <c r="BT36" i="5"/>
  <c r="BU36" i="5"/>
  <c r="BT31" i="5"/>
  <c r="BU31" i="5"/>
  <c r="BT22" i="5"/>
  <c r="BU22" i="5"/>
  <c r="BT19" i="5"/>
  <c r="BU19" i="5"/>
  <c r="BT11" i="5"/>
  <c r="BU11" i="5"/>
  <c r="N8" i="9"/>
  <c r="J8" i="9"/>
  <c r="K8" i="9"/>
  <c r="G8" i="9"/>
  <c r="BT38" i="5"/>
  <c r="BX41" i="5"/>
  <c r="BW41" i="5"/>
  <c r="AA8" i="9"/>
  <c r="AG8" i="9"/>
  <c r="BU38" i="5"/>
  <c r="BU41" i="5"/>
  <c r="BT41" i="5"/>
  <c r="AC8" i="9"/>
  <c r="AD8" i="9"/>
  <c r="AE8" i="9"/>
  <c r="AB8" i="9"/>
  <c r="AH8" i="9"/>
  <c r="AF8" i="9"/>
</calcChain>
</file>

<file path=xl/sharedStrings.xml><?xml version="1.0" encoding="utf-8"?>
<sst xmlns="http://schemas.openxmlformats.org/spreadsheetml/2006/main" count="827" uniqueCount="187">
  <si>
    <t>スカウト技能</t>
    <rPh sb="4" eb="6">
      <t>ギノウ</t>
    </rPh>
    <phoneticPr fontId="1"/>
  </si>
  <si>
    <t>F　冒険</t>
    <rPh sb="2" eb="4">
      <t>ボウケン</t>
    </rPh>
    <phoneticPr fontId="1"/>
  </si>
  <si>
    <t>E　キャンピング</t>
    <phoneticPr fontId="1"/>
  </si>
  <si>
    <t>D　追跡</t>
    <rPh sb="2" eb="4">
      <t>ツイセキ</t>
    </rPh>
    <phoneticPr fontId="1"/>
  </si>
  <si>
    <t>C　ハイキング</t>
    <phoneticPr fontId="1"/>
  </si>
  <si>
    <t>B　健康と発達</t>
    <rPh sb="2" eb="4">
      <t>ケンコウ</t>
    </rPh>
    <rPh sb="5" eb="7">
      <t>ハッタツ</t>
    </rPh>
    <phoneticPr fontId="1"/>
  </si>
  <si>
    <t>自然愛護</t>
    <rPh sb="0" eb="2">
      <t>シゼン</t>
    </rPh>
    <rPh sb="2" eb="4">
      <t>アイゴ</t>
    </rPh>
    <phoneticPr fontId="1"/>
  </si>
  <si>
    <t>近隣奉仕</t>
    <rPh sb="0" eb="2">
      <t>キンリン</t>
    </rPh>
    <rPh sb="2" eb="4">
      <t>ホウシ</t>
    </rPh>
    <phoneticPr fontId="1"/>
  </si>
  <si>
    <t>環境保護</t>
    <rPh sb="0" eb="2">
      <t>カンキョウ</t>
    </rPh>
    <rPh sb="2" eb="4">
      <t>ホゴ</t>
    </rPh>
    <phoneticPr fontId="1"/>
  </si>
  <si>
    <t>伝統工芸</t>
    <rPh sb="0" eb="2">
      <t>デントウ</t>
    </rPh>
    <rPh sb="2" eb="4">
      <t>コウゲイ</t>
    </rPh>
    <phoneticPr fontId="1"/>
  </si>
  <si>
    <t>防災</t>
    <rPh sb="0" eb="2">
      <t>ボウサイ</t>
    </rPh>
    <phoneticPr fontId="1"/>
  </si>
  <si>
    <t>メンバーシップ</t>
    <phoneticPr fontId="1"/>
  </si>
  <si>
    <t>家庭</t>
    <rPh sb="0" eb="2">
      <t>カテイ</t>
    </rPh>
    <phoneticPr fontId="1"/>
  </si>
  <si>
    <t>地域社会</t>
    <rPh sb="0" eb="2">
      <t>チイキ</t>
    </rPh>
    <rPh sb="2" eb="4">
      <t>シャカイ</t>
    </rPh>
    <phoneticPr fontId="1"/>
  </si>
  <si>
    <t>公民</t>
    <rPh sb="0" eb="2">
      <t>コウミン</t>
    </rPh>
    <phoneticPr fontId="1"/>
  </si>
  <si>
    <t>郷土文化</t>
    <rPh sb="0" eb="2">
      <t>キョウド</t>
    </rPh>
    <rPh sb="2" eb="4">
      <t>ブンカ</t>
    </rPh>
    <phoneticPr fontId="1"/>
  </si>
  <si>
    <t>世界友情</t>
    <rPh sb="0" eb="2">
      <t>セカイ</t>
    </rPh>
    <rPh sb="2" eb="4">
      <t>ユウジョウ</t>
    </rPh>
    <phoneticPr fontId="1"/>
  </si>
  <si>
    <t>リーダーシップ</t>
    <phoneticPr fontId="1"/>
  </si>
  <si>
    <t>健康</t>
    <rPh sb="0" eb="2">
      <t>ケンコウ</t>
    </rPh>
    <phoneticPr fontId="1"/>
  </si>
  <si>
    <t>安全</t>
    <rPh sb="0" eb="2">
      <t>アンゼン</t>
    </rPh>
    <phoneticPr fontId="1"/>
  </si>
  <si>
    <t>水泳</t>
    <rPh sb="0" eb="2">
      <t>スイエイ</t>
    </rPh>
    <phoneticPr fontId="1"/>
  </si>
  <si>
    <t>運動能力</t>
    <rPh sb="0" eb="2">
      <t>ウンドウ</t>
    </rPh>
    <rPh sb="2" eb="4">
      <t>ノウリョク</t>
    </rPh>
    <phoneticPr fontId="1"/>
  </si>
  <si>
    <t>救護</t>
    <rPh sb="0" eb="2">
      <t>キュウゴ</t>
    </rPh>
    <phoneticPr fontId="1"/>
  </si>
  <si>
    <t>クラブ活動</t>
    <rPh sb="3" eb="5">
      <t>カツドウ</t>
    </rPh>
    <phoneticPr fontId="1"/>
  </si>
  <si>
    <t>外国語</t>
    <rPh sb="0" eb="3">
      <t>ガイコクゴ</t>
    </rPh>
    <phoneticPr fontId="1"/>
  </si>
  <si>
    <t>情報処理</t>
    <rPh sb="0" eb="2">
      <t>ジョウホウ</t>
    </rPh>
    <rPh sb="2" eb="4">
      <t>ショリ</t>
    </rPh>
    <phoneticPr fontId="1"/>
  </si>
  <si>
    <t>ハイキング企画</t>
    <rPh sb="5" eb="7">
      <t>キカク</t>
    </rPh>
    <phoneticPr fontId="1"/>
  </si>
  <si>
    <t>読図</t>
    <rPh sb="0" eb="2">
      <t>ドクズ</t>
    </rPh>
    <phoneticPr fontId="1"/>
  </si>
  <si>
    <t>記録</t>
    <rPh sb="0" eb="2">
      <t>キロク</t>
    </rPh>
    <phoneticPr fontId="1"/>
  </si>
  <si>
    <t>写真</t>
    <rPh sb="0" eb="2">
      <t>シャシン</t>
    </rPh>
    <phoneticPr fontId="1"/>
  </si>
  <si>
    <t>自転車</t>
    <rPh sb="0" eb="3">
      <t>ジテンシャ</t>
    </rPh>
    <phoneticPr fontId="1"/>
  </si>
  <si>
    <t>オリエンテーリング</t>
    <phoneticPr fontId="1"/>
  </si>
  <si>
    <t>観察</t>
    <rPh sb="0" eb="2">
      <t>カンサツ</t>
    </rPh>
    <phoneticPr fontId="1"/>
  </si>
  <si>
    <t>計測</t>
    <rPh sb="0" eb="2">
      <t>ケイソク</t>
    </rPh>
    <phoneticPr fontId="1"/>
  </si>
  <si>
    <t>通信</t>
    <rPh sb="0" eb="2">
      <t>ツウシン</t>
    </rPh>
    <phoneticPr fontId="1"/>
  </si>
  <si>
    <t>森林</t>
    <rPh sb="0" eb="2">
      <t>シンリン</t>
    </rPh>
    <phoneticPr fontId="1"/>
  </si>
  <si>
    <t>気象観測</t>
    <rPh sb="0" eb="2">
      <t>キショウ</t>
    </rPh>
    <rPh sb="2" eb="4">
      <t>カンソク</t>
    </rPh>
    <phoneticPr fontId="1"/>
  </si>
  <si>
    <t>天体宇宙</t>
    <rPh sb="0" eb="2">
      <t>テンタイ</t>
    </rPh>
    <rPh sb="2" eb="4">
      <t>ウチュウ</t>
    </rPh>
    <phoneticPr fontId="1"/>
  </si>
  <si>
    <t>キャンプ企画</t>
    <rPh sb="4" eb="6">
      <t>キカク</t>
    </rPh>
    <phoneticPr fontId="1"/>
  </si>
  <si>
    <t>野外料理</t>
    <rPh sb="0" eb="2">
      <t>ヤガイ</t>
    </rPh>
    <rPh sb="2" eb="4">
      <t>リョウリ</t>
    </rPh>
    <phoneticPr fontId="1"/>
  </si>
  <si>
    <t>キャンプクラフト</t>
    <phoneticPr fontId="1"/>
  </si>
  <si>
    <t>燃料</t>
    <rPh sb="0" eb="2">
      <t>ネンリョウ</t>
    </rPh>
    <phoneticPr fontId="1"/>
  </si>
  <si>
    <t>ロープ結び</t>
    <rPh sb="3" eb="4">
      <t>ムス</t>
    </rPh>
    <phoneticPr fontId="1"/>
  </si>
  <si>
    <t>たき火</t>
    <rPh sb="2" eb="3">
      <t>ビ</t>
    </rPh>
    <phoneticPr fontId="1"/>
  </si>
  <si>
    <t>食料</t>
    <rPh sb="0" eb="2">
      <t>ショクリョウ</t>
    </rPh>
    <phoneticPr fontId="1"/>
  </si>
  <si>
    <t>サバイバル</t>
    <phoneticPr fontId="1"/>
  </si>
  <si>
    <t>キャンプファイヤ</t>
    <phoneticPr fontId="1"/>
  </si>
  <si>
    <t>フィッシング</t>
    <phoneticPr fontId="1"/>
  </si>
  <si>
    <t>パイオニアリング</t>
    <phoneticPr fontId="1"/>
  </si>
  <si>
    <t>マネジメント</t>
    <phoneticPr fontId="1"/>
  </si>
  <si>
    <t>2級</t>
    <rPh sb="1" eb="2">
      <t>キュウ</t>
    </rPh>
    <phoneticPr fontId="1"/>
  </si>
  <si>
    <t>菊</t>
    <rPh sb="0" eb="1">
      <t>キク</t>
    </rPh>
    <phoneticPr fontId="1"/>
  </si>
  <si>
    <t>(注)</t>
    <rPh sb="1" eb="2">
      <t>チュウ</t>
    </rPh>
    <phoneticPr fontId="1"/>
  </si>
  <si>
    <t>ターゲットバッジ取得</t>
    <rPh sb="8" eb="10">
      <t>シュトク</t>
    </rPh>
    <phoneticPr fontId="1"/>
  </si>
  <si>
    <t>マスターバッジ取得</t>
    <rPh sb="7" eb="9">
      <t>シュトク</t>
    </rPh>
    <phoneticPr fontId="1"/>
  </si>
  <si>
    <t>ターゲットバッジ未授与</t>
    <rPh sb="8" eb="9">
      <t>ミ</t>
    </rPh>
    <rPh sb="9" eb="11">
      <t>ジュヨ</t>
    </rPh>
    <phoneticPr fontId="1"/>
  </si>
  <si>
    <t>マスターバッジ未授与</t>
    <rPh sb="7" eb="8">
      <t>ミ</t>
    </rPh>
    <rPh sb="8" eb="10">
      <t>ジュヨ</t>
    </rPh>
    <phoneticPr fontId="1"/>
  </si>
  <si>
    <t>スカウトソング</t>
    <phoneticPr fontId="1"/>
  </si>
  <si>
    <t>デンコーチ</t>
    <phoneticPr fontId="1"/>
  </si>
  <si>
    <t>リサイクル</t>
    <phoneticPr fontId="1"/>
  </si>
  <si>
    <t>ガイド</t>
    <phoneticPr fontId="1"/>
  </si>
  <si>
    <t>○</t>
    <phoneticPr fontId="1"/>
  </si>
  <si>
    <t>◎</t>
    <phoneticPr fontId="1"/>
  </si>
  <si>
    <t>初
級</t>
    <rPh sb="0" eb="1">
      <t>ショ</t>
    </rPh>
    <rPh sb="2" eb="3">
      <t>キュウ</t>
    </rPh>
    <phoneticPr fontId="1"/>
  </si>
  <si>
    <t>1
級</t>
    <rPh sb="2" eb="3">
      <t>キュウ</t>
    </rPh>
    <phoneticPr fontId="1"/>
  </si>
  <si>
    <t>次長</t>
    <rPh sb="0" eb="2">
      <t>ジチョウ</t>
    </rPh>
    <phoneticPr fontId="1"/>
  </si>
  <si>
    <t>キャンプマネジメント</t>
    <phoneticPr fontId="1"/>
  </si>
  <si>
    <t>Wアドベンチャー</t>
    <phoneticPr fontId="1"/>
  </si>
  <si>
    <t>マスター取得数</t>
    <rPh sb="4" eb="6">
      <t>シュトク</t>
    </rPh>
    <rPh sb="6" eb="7">
      <t>スウ</t>
    </rPh>
    <phoneticPr fontId="1"/>
  </si>
  <si>
    <t>野生生物</t>
    <rPh sb="0" eb="2">
      <t>ヤセイ</t>
    </rPh>
    <rPh sb="2" eb="4">
      <t>セイブツ</t>
    </rPh>
    <phoneticPr fontId="1"/>
  </si>
  <si>
    <t>ターゲットバッジ・マスターバッジともに未授与</t>
    <rPh sb="19" eb="20">
      <t>ミ</t>
    </rPh>
    <rPh sb="20" eb="22">
      <t>ジュヨ</t>
    </rPh>
    <phoneticPr fontId="1"/>
  </si>
  <si>
    <t>地球市民</t>
    <rPh sb="0" eb="2">
      <t>チキュウ</t>
    </rPh>
    <rPh sb="2" eb="4">
      <t>シミン</t>
    </rPh>
    <phoneticPr fontId="1"/>
  </si>
  <si>
    <t>A</t>
    <phoneticPr fontId="1"/>
  </si>
  <si>
    <t>Master</t>
    <phoneticPr fontId="1"/>
  </si>
  <si>
    <t>G</t>
    <phoneticPr fontId="1"/>
  </si>
  <si>
    <t>1級</t>
    <rPh sb="1" eb="2">
      <t>キュウ</t>
    </rPh>
    <phoneticPr fontId="1"/>
  </si>
  <si>
    <t>スカウト精神</t>
    <rPh sb="4" eb="6">
      <t>セイシン</t>
    </rPh>
    <phoneticPr fontId="1"/>
  </si>
  <si>
    <t>健康と発達</t>
    <rPh sb="0" eb="2">
      <t>ケンコウ</t>
    </rPh>
    <rPh sb="3" eb="5">
      <t>ハッタツ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</si>
  <si>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</si>
  <si>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</si>
  <si>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</si>
  <si>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</si>
  <si>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</si>
  <si>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</si>
  <si>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</si>
  <si>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他</t>
    <rPh sb="0" eb="1">
      <t>タ</t>
    </rPh>
    <phoneticPr fontId="1"/>
  </si>
  <si>
    <t>2級ハイク</t>
    <rPh sb="1" eb="2">
      <t>キュウ</t>
    </rPh>
    <phoneticPr fontId="1"/>
  </si>
  <si>
    <t>1級キャンプ</t>
    <rPh sb="1" eb="2">
      <t>キュウ</t>
    </rPh>
    <phoneticPr fontId="1"/>
  </si>
  <si>
    <t>ハイキング</t>
  </si>
  <si>
    <t>追跡</t>
    <rPh sb="0" eb="2">
      <t>ツイセキ</t>
    </rPh>
    <phoneticPr fontId="1"/>
  </si>
  <si>
    <t>キャンピング</t>
  </si>
  <si>
    <t>冒険</t>
    <rPh sb="0" eb="2">
      <t>ボウケン</t>
    </rPh>
    <phoneticPr fontId="1"/>
  </si>
  <si>
    <t>社会生活</t>
    <rPh sb="0" eb="2">
      <t>シャカイ</t>
    </rPh>
    <rPh sb="2" eb="4">
      <t>セイカツ</t>
    </rPh>
    <phoneticPr fontId="1"/>
  </si>
  <si>
    <t>マスターバッジ</t>
    <phoneticPr fontId="1"/>
  </si>
  <si>
    <t>補充が必要なバッジ</t>
    <rPh sb="0" eb="2">
      <t>ホジュウ</t>
    </rPh>
    <rPh sb="3" eb="5">
      <t>ヒツヨウ</t>
    </rPh>
    <phoneticPr fontId="1"/>
  </si>
  <si>
    <t>○</t>
  </si>
  <si>
    <t>カテゴリ別取得バッジ数</t>
    <rPh sb="4" eb="5">
      <t>ベツ</t>
    </rPh>
    <rPh sb="5" eb="7">
      <t>シュトク</t>
    </rPh>
    <rPh sb="10" eb="11">
      <t>スウ</t>
    </rPh>
    <phoneticPr fontId="1"/>
  </si>
  <si>
    <t>現級</t>
    <rPh sb="0" eb="1">
      <t>ゲン</t>
    </rPh>
    <rPh sb="1" eb="2">
      <t>キュウ</t>
    </rPh>
    <phoneticPr fontId="1"/>
  </si>
  <si>
    <t>必要バッジ数</t>
    <rPh sb="0" eb="2">
      <t>ヒツヨウ</t>
    </rPh>
    <rPh sb="5" eb="6">
      <t>カズ</t>
    </rPh>
    <phoneticPr fontId="1"/>
  </si>
  <si>
    <t>信仰奨励章</t>
    <rPh sb="0" eb="2">
      <t>シンコウ</t>
    </rPh>
    <rPh sb="2" eb="4">
      <t>ショウレイ</t>
    </rPh>
    <rPh sb="4" eb="5">
      <t>ショウ</t>
    </rPh>
    <phoneticPr fontId="1"/>
  </si>
  <si>
    <t>BS初級・VS</t>
    <rPh sb="2" eb="4">
      <t>ショキュウ</t>
    </rPh>
    <phoneticPr fontId="1"/>
  </si>
  <si>
    <t>5回程度参加</t>
    <rPh sb="1" eb="2">
      <t>カイ</t>
    </rPh>
    <rPh sb="2" eb="4">
      <t>テイド</t>
    </rPh>
    <rPh sb="4" eb="6">
      <t>サンカ</t>
    </rPh>
    <phoneticPr fontId="1"/>
  </si>
  <si>
    <t>アンノウンスカウト</t>
    <phoneticPr fontId="1"/>
  </si>
  <si>
    <t>スカウツオウン</t>
    <phoneticPr fontId="1"/>
  </si>
  <si>
    <t>宗教行事</t>
    <rPh sb="0" eb="2">
      <t>シュウキョウ</t>
    </rPh>
    <rPh sb="2" eb="4">
      <t>ギョウジ</t>
    </rPh>
    <phoneticPr fontId="1"/>
  </si>
  <si>
    <t>教導職講話</t>
    <rPh sb="0" eb="2">
      <t>キョウドウ</t>
    </rPh>
    <rPh sb="2" eb="3">
      <t>ショク</t>
    </rPh>
    <rPh sb="3" eb="5">
      <t>コウワ</t>
    </rPh>
    <phoneticPr fontId="1"/>
  </si>
  <si>
    <t>主要な役割を果たす</t>
    <rPh sb="0" eb="2">
      <t>シュヨウ</t>
    </rPh>
    <rPh sb="3" eb="5">
      <t>ヤクワリ</t>
    </rPh>
    <rPh sb="6" eb="7">
      <t>ハ</t>
    </rPh>
    <phoneticPr fontId="1"/>
  </si>
  <si>
    <t>役割の分担・発表</t>
    <rPh sb="0" eb="2">
      <t>ヤクワリ</t>
    </rPh>
    <rPh sb="3" eb="5">
      <t>ブンタン</t>
    </rPh>
    <rPh sb="6" eb="8">
      <t>ハッピョウ</t>
    </rPh>
    <phoneticPr fontId="1"/>
  </si>
  <si>
    <t>B
|
P</t>
    <phoneticPr fontId="1"/>
  </si>
  <si>
    <t>BPラストメッセージ</t>
    <phoneticPr fontId="1"/>
  </si>
  <si>
    <t>※</t>
    <phoneticPr fontId="1"/>
  </si>
  <si>
    <t>必要バッジ累計</t>
    <rPh sb="0" eb="2">
      <t>ヒツヨウ</t>
    </rPh>
    <rPh sb="5" eb="7">
      <t>ルイケイ</t>
    </rPh>
    <phoneticPr fontId="1"/>
  </si>
  <si>
    <t>初級</t>
    <rPh sb="0" eb="1">
      <t>ショ</t>
    </rPh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</si>
  <si>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</si>
  <si>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</si>
  <si>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進級年月</t>
    <rPh sb="0" eb="2">
      <t>シンキュウ</t>
    </rPh>
    <rPh sb="2" eb="4">
      <t>ネンゲツ</t>
    </rPh>
    <phoneticPr fontId="1"/>
  </si>
  <si>
    <t>2
級</t>
    <rPh sb="2" eb="3">
      <t>キュウ</t>
    </rPh>
    <phoneticPr fontId="1"/>
  </si>
  <si>
    <t>在庫見込</t>
    <rPh sb="0" eb="2">
      <t>ザイコ</t>
    </rPh>
    <rPh sb="2" eb="4">
      <t>ミコ</t>
    </rPh>
    <phoneticPr fontId="1"/>
  </si>
  <si>
    <t>年間取得数</t>
    <rPh sb="0" eb="1">
      <t>トシ</t>
    </rPh>
    <rPh sb="1" eb="2">
      <t>カン</t>
    </rPh>
    <rPh sb="2" eb="5">
      <t>シュトクスウ</t>
    </rPh>
    <phoneticPr fontId="1"/>
  </si>
  <si>
    <t>年間取得数</t>
    <rPh sb="0" eb="2">
      <t>ネンカン</t>
    </rPh>
    <rPh sb="2" eb="5">
      <t>シュトクスウ</t>
    </rPh>
    <phoneticPr fontId="1"/>
  </si>
  <si>
    <t>現時点の取得数</t>
    <rPh sb="0" eb="1">
      <t>ゲン</t>
    </rPh>
    <rPh sb="1" eb="2">
      <t>ジ</t>
    </rPh>
    <rPh sb="2" eb="3">
      <t>テン</t>
    </rPh>
    <rPh sb="4" eb="6">
      <t>シュトク</t>
    </rPh>
    <rPh sb="6" eb="7">
      <t>スウ</t>
    </rPh>
    <phoneticPr fontId="1"/>
  </si>
  <si>
    <t>A　スカウト精神</t>
    <rPh sb="6" eb="8">
      <t>セイシン</t>
    </rPh>
    <phoneticPr fontId="1"/>
  </si>
  <si>
    <t>G　社会生活</t>
    <rPh sb="2" eb="4">
      <t>シャカイ</t>
    </rPh>
    <rPh sb="4" eb="6">
      <t>セイカツ</t>
    </rPh>
    <phoneticPr fontId="1"/>
  </si>
  <si>
    <t>進級要件</t>
    <rPh sb="0" eb="2">
      <t>シンキュウ</t>
    </rPh>
    <rPh sb="2" eb="4">
      <t>ヨウケン</t>
    </rPh>
    <phoneticPr fontId="1"/>
  </si>
  <si>
    <t>他</t>
    <rPh sb="0" eb="1">
      <t>ホカ</t>
    </rPh>
    <phoneticPr fontId="1"/>
  </si>
  <si>
    <t>-</t>
    <phoneticPr fontId="1"/>
  </si>
  <si>
    <t>班長</t>
    <rPh sb="0" eb="2">
      <t>ハンチョウ</t>
    </rPh>
    <phoneticPr fontId="1"/>
  </si>
  <si>
    <t>進級要件</t>
    <rPh sb="0" eb="2">
      <t>シンキュウ</t>
    </rPh>
    <rPh sb="2" eb="4">
      <t>ヨウケン</t>
    </rPh>
    <phoneticPr fontId="1"/>
  </si>
  <si>
    <t>他</t>
    <rPh sb="0" eb="1">
      <t>ホカ</t>
    </rPh>
    <phoneticPr fontId="1"/>
  </si>
  <si>
    <t>◎</t>
  </si>
  <si>
    <t>団管理用数値</t>
    <rPh sb="0" eb="1">
      <t>ダン</t>
    </rPh>
    <rPh sb="1" eb="4">
      <t>カンリヨウ</t>
    </rPh>
    <rPh sb="4" eb="6">
      <t>スウチ</t>
    </rPh>
    <phoneticPr fontId="1"/>
  </si>
  <si>
    <t>班長</t>
    <rPh sb="0" eb="2">
      <t>ハンチョウ</t>
    </rPh>
    <phoneticPr fontId="1"/>
  </si>
  <si>
    <t>班名</t>
    <rPh sb="0" eb="1">
      <t>ハン</t>
    </rPh>
    <rPh sb="1" eb="2">
      <t>メイ</t>
    </rPh>
    <phoneticPr fontId="1"/>
  </si>
  <si>
    <t>班名</t>
    <rPh sb="0" eb="1">
      <t>ハン</t>
    </rPh>
    <rPh sb="1" eb="2">
      <t>メイ</t>
    </rPh>
    <phoneticPr fontId="1"/>
  </si>
  <si>
    <t>班名</t>
    <rPh sb="0" eb="2">
      <t>ハンメイ</t>
    </rPh>
    <phoneticPr fontId="1"/>
  </si>
  <si>
    <t>スカウト1</t>
  </si>
  <si>
    <t>スカウト1</t>
    <phoneticPr fontId="1"/>
  </si>
  <si>
    <t>スカウト2</t>
  </si>
  <si>
    <t>スカウト3</t>
  </si>
  <si>
    <t>スカウト4</t>
  </si>
  <si>
    <t>スカウト5</t>
  </si>
  <si>
    <t>スカウト6</t>
  </si>
  <si>
    <t>スカウト7</t>
  </si>
  <si>
    <t>スカウト8</t>
  </si>
  <si>
    <t>未授与数（手入力）</t>
    <rPh sb="0" eb="1">
      <t>ミ</t>
    </rPh>
    <rPh sb="1" eb="3">
      <t>ジュヨ</t>
    </rPh>
    <rPh sb="3" eb="4">
      <t>スウ</t>
    </rPh>
    <rPh sb="5" eb="8">
      <t>テニュウリョク</t>
    </rPh>
    <phoneticPr fontId="1"/>
  </si>
  <si>
    <t>記章の現在庫（手入力）</t>
    <rPh sb="0" eb="2">
      <t>キショウ</t>
    </rPh>
    <rPh sb="3" eb="4">
      <t>ウツツ</t>
    </rPh>
    <rPh sb="4" eb="6">
      <t>ザイコ</t>
    </rPh>
    <rPh sb="7" eb="10">
      <t>テニュウリョク</t>
    </rPh>
    <phoneticPr fontId="1"/>
  </si>
  <si>
    <t>活動年度当初の取得数</t>
    <rPh sb="0" eb="2">
      <t>カツドウ</t>
    </rPh>
    <rPh sb="2" eb="4">
      <t>ネンド</t>
    </rPh>
    <rPh sb="4" eb="6">
      <t>トウショ</t>
    </rPh>
    <rPh sb="7" eb="9">
      <t>シュトク</t>
    </rPh>
    <rPh sb="9" eb="10">
      <t>スウ</t>
    </rPh>
    <phoneticPr fontId="1"/>
  </si>
  <si>
    <t>ターゲットバッジ</t>
    <phoneticPr fontId="1"/>
  </si>
  <si>
    <t>班名</t>
    <rPh sb="0" eb="2">
      <t>ハンメイ</t>
    </rPh>
    <phoneticPr fontId="1"/>
  </si>
  <si>
    <t>班長</t>
    <rPh sb="0" eb="2">
      <t>ハンチョウ</t>
    </rPh>
    <phoneticPr fontId="1"/>
  </si>
  <si>
    <t>次長</t>
    <rPh sb="0" eb="2">
      <t>ジチョウ</t>
    </rPh>
    <phoneticPr fontId="1"/>
  </si>
  <si>
    <r>
      <t xml:space="preserve">〇〇年度
</t>
    </r>
    <r>
      <rPr>
        <b/>
        <sz val="18"/>
        <rFont val="ヒラギノ角ゴ Pro W3"/>
        <charset val="128"/>
      </rPr>
      <t>〇〇第〇〇団BS隊
進歩状況一覧</t>
    </r>
    <r>
      <rPr>
        <b/>
        <sz val="14"/>
        <rFont val="ヒラギノ角ゴ Pro W3"/>
        <charset val="128"/>
      </rPr>
      <t xml:space="preserve">
</t>
    </r>
    <r>
      <rPr>
        <sz val="14"/>
        <rFont val="ヒラギノ角ゴ Pro W3"/>
        <charset val="128"/>
      </rPr>
      <t>2015.xx.xx</t>
    </r>
    <rPh sb="2" eb="4">
      <t>ネンド</t>
    </rPh>
    <rPh sb="5" eb="8">
      <t>コウベ</t>
    </rPh>
    <rPh sb="10" eb="11">
      <t>ダン</t>
    </rPh>
    <rPh sb="13" eb="14">
      <t>タイ</t>
    </rPh>
    <rPh sb="15" eb="17">
      <t>シンポ</t>
    </rPh>
    <rPh sb="17" eb="19">
      <t>ジョウキョウ</t>
    </rPh>
    <rPh sb="19" eb="21">
      <t>イチラン</t>
    </rPh>
    <phoneticPr fontId="1"/>
  </si>
  <si>
    <r>
      <t xml:space="preserve">〇〇年度
</t>
    </r>
    <r>
      <rPr>
        <b/>
        <sz val="18"/>
        <rFont val="ヒラギノ角ゴ Pro W3"/>
        <charset val="128"/>
      </rPr>
      <t>〇〇第〇〇団BS隊
バッジ取得一覧</t>
    </r>
    <r>
      <rPr>
        <sz val="14"/>
        <rFont val="ヒラギノ角ゴ Pro W3"/>
        <charset val="128"/>
      </rPr>
      <t xml:space="preserve">
◎マスターバッジ
○ターゲットバッジ
2015.xx.xx現在</t>
    </r>
    <rPh sb="2" eb="4">
      <t>ネンド</t>
    </rPh>
    <rPh sb="5" eb="7">
      <t>コウベ</t>
    </rPh>
    <rPh sb="7" eb="8">
      <t>ダイ</t>
    </rPh>
    <rPh sb="10" eb="11">
      <t>ダン</t>
    </rPh>
    <rPh sb="13" eb="14">
      <t>タイ</t>
    </rPh>
    <rPh sb="18" eb="20">
      <t>シュトク</t>
    </rPh>
    <rPh sb="20" eb="22">
      <t>イチラン</t>
    </rPh>
    <rPh sb="54" eb="56">
      <t>ゲンザイ</t>
    </rPh>
    <phoneticPr fontId="1"/>
  </si>
  <si>
    <t>見＝見習い、初＝初級、２＝２級、１＝１級を指す</t>
    <rPh sb="0" eb="1">
      <t>ミ</t>
    </rPh>
    <rPh sb="2" eb="4">
      <t>ミナラ</t>
    </rPh>
    <rPh sb="6" eb="7">
      <t>ショキュウ</t>
    </rPh>
    <rPh sb="8" eb="10">
      <t>ショキュウ</t>
    </rPh>
    <rPh sb="14" eb="15">
      <t>キュ</t>
    </rPh>
    <rPh sb="19" eb="20">
      <t>キュウ</t>
    </rPh>
    <rPh sb="21" eb="22">
      <t>サ</t>
    </rPh>
    <phoneticPr fontId="1"/>
  </si>
  <si>
    <t>近隣奉仕（Ｇ３）</t>
    <rPh sb="0" eb="2">
      <t>キンリン</t>
    </rPh>
    <rPh sb="2" eb="4">
      <t>ホウシ</t>
    </rPh>
    <phoneticPr fontId="1"/>
  </si>
  <si>
    <t>※　取得バッジが７行目に記載された「必要バッジ累計」を上回ると、自動的に●が記入されます。同一級の中で進級に必要な数以上のバッジを取得した場合は、手入力で補正が必要です。</t>
    <rPh sb="2" eb="4">
      <t>シュトク</t>
    </rPh>
    <rPh sb="9" eb="11">
      <t>ギョウメ</t>
    </rPh>
    <rPh sb="12" eb="14">
      <t>キサイ</t>
    </rPh>
    <rPh sb="18" eb="20">
      <t>ヒツヨウ</t>
    </rPh>
    <rPh sb="23" eb="25">
      <t>ルイケイ</t>
    </rPh>
    <rPh sb="27" eb="29">
      <t>ウワマワ</t>
    </rPh>
    <rPh sb="32" eb="35">
      <t>ジドウテキ</t>
    </rPh>
    <rPh sb="38" eb="40">
      <t>キニュウ</t>
    </rPh>
    <rPh sb="45" eb="47">
      <t>ドウイツ</t>
    </rPh>
    <rPh sb="47" eb="48">
      <t>キュウ</t>
    </rPh>
    <rPh sb="49" eb="50">
      <t>ナカ</t>
    </rPh>
    <rPh sb="51" eb="53">
      <t>シンキュウ</t>
    </rPh>
    <rPh sb="54" eb="56">
      <t>ヒツヨウ</t>
    </rPh>
    <rPh sb="57" eb="58">
      <t>カズ</t>
    </rPh>
    <rPh sb="58" eb="60">
      <t>イジョウ</t>
    </rPh>
    <rPh sb="65" eb="67">
      <t>シュトク</t>
    </rPh>
    <rPh sb="69" eb="71">
      <t>バアイ</t>
    </rPh>
    <rPh sb="73" eb="76">
      <t>テニュウリョク</t>
    </rPh>
    <rPh sb="77" eb="79">
      <t>ホセイ</t>
    </rPh>
    <rPh sb="80" eb="82">
      <t>ヒツヨウ</t>
    </rPh>
    <phoneticPr fontId="1"/>
  </si>
  <si>
    <t>※　薄いオレンジ色のセルは自動計算された値が入力されます。消去しないようにしてください。</t>
    <rPh sb="2" eb="3">
      <t>ウス</t>
    </rPh>
    <rPh sb="8" eb="9">
      <t>イロ</t>
    </rPh>
    <rPh sb="13" eb="17">
      <t>ジドウケイサン</t>
    </rPh>
    <rPh sb="20" eb="21">
      <t>アタイ</t>
    </rPh>
    <rPh sb="22" eb="24">
      <t>ニュウリョク</t>
    </rPh>
    <rPh sb="29" eb="31">
      <t>ショウキョ</t>
    </rPh>
    <phoneticPr fontId="1"/>
  </si>
  <si>
    <t>※　バッジを取得したら、白いセルに入力します。ターゲットバッジは〇、マスターバッジは◎で入力します。</t>
    <rPh sb="6" eb="8">
      <t>シュトク</t>
    </rPh>
    <rPh sb="12" eb="13">
      <t>シロ</t>
    </rPh>
    <rPh sb="17" eb="19">
      <t>ニュウリョク</t>
    </rPh>
    <rPh sb="44" eb="46">
      <t>ニュウリョク</t>
    </rPh>
    <phoneticPr fontId="1"/>
  </si>
  <si>
    <t>※　記章の現在庫数と未授与数を入力すると、スカウトへの記章授与をスムーズに行うことができます。</t>
    <rPh sb="2" eb="4">
      <t>キショウ</t>
    </rPh>
    <rPh sb="5" eb="9">
      <t>ゲンザイコスウ</t>
    </rPh>
    <rPh sb="10" eb="13">
      <t>ミジュヨ</t>
    </rPh>
    <rPh sb="13" eb="14">
      <t>スウ</t>
    </rPh>
    <rPh sb="15" eb="17">
      <t>ニュウリョク</t>
    </rPh>
    <rPh sb="27" eb="29">
      <t>キショウ</t>
    </rPh>
    <rPh sb="29" eb="31">
      <t>ジュヨ</t>
    </rPh>
    <rPh sb="37" eb="38">
      <t>オコナ</t>
    </rPh>
    <phoneticPr fontId="1"/>
  </si>
  <si>
    <t>※　バッジの取得数管理も行えます。BS列、BV列の年度当初の取得数を入力すれば、自動計算されます。</t>
    <rPh sb="6" eb="9">
      <t>シュトクスウ</t>
    </rPh>
    <rPh sb="9" eb="11">
      <t>カンリ</t>
    </rPh>
    <rPh sb="12" eb="13">
      <t>オコナ</t>
    </rPh>
    <rPh sb="19" eb="20">
      <t>レツ</t>
    </rPh>
    <rPh sb="23" eb="24">
      <t>レツ</t>
    </rPh>
    <rPh sb="25" eb="27">
      <t>ネンド</t>
    </rPh>
    <rPh sb="27" eb="29">
      <t>トウショ</t>
    </rPh>
    <rPh sb="30" eb="33">
      <t>シュトクスウ</t>
    </rPh>
    <rPh sb="34" eb="36">
      <t>ニュウリョク</t>
    </rPh>
    <rPh sb="40" eb="42">
      <t>ジドウ</t>
    </rPh>
    <rPh sb="42" eb="44">
      <t>ケイサン</t>
    </rPh>
    <phoneticPr fontId="1"/>
  </si>
  <si>
    <t>※　薄いオレンジ色のセルは自動計算された値が入力されます。消去しないようにしてください。現級欄は進歩状況一覧シートの結果を引き継ぎます。</t>
    <rPh sb="2" eb="3">
      <t>ウス</t>
    </rPh>
    <rPh sb="8" eb="9">
      <t>イロ</t>
    </rPh>
    <rPh sb="13" eb="17">
      <t>ジドウケイサン</t>
    </rPh>
    <rPh sb="20" eb="21">
      <t>アタイ</t>
    </rPh>
    <rPh sb="22" eb="24">
      <t>ニュウリョク</t>
    </rPh>
    <rPh sb="29" eb="31">
      <t>ショウキョ</t>
    </rPh>
    <rPh sb="44" eb="46">
      <t>ゲンキュウ</t>
    </rPh>
    <rPh sb="46" eb="47">
      <t>ラン</t>
    </rPh>
    <rPh sb="48" eb="50">
      <t>シンポ</t>
    </rPh>
    <rPh sb="50" eb="52">
      <t>ジョウキョウ</t>
    </rPh>
    <rPh sb="52" eb="54">
      <t>イチラン</t>
    </rPh>
    <rPh sb="58" eb="60">
      <t>ケッカ</t>
    </rPh>
    <rPh sb="61" eb="62">
      <t>ヒ</t>
    </rPh>
    <rPh sb="63" eb="64">
      <t>ツ</t>
    </rPh>
    <phoneticPr fontId="1"/>
  </si>
  <si>
    <t>※　バッジ取得記録シートの行を削除したり、追加した場合は、このシートの計算式を見直してください。</t>
    <rPh sb="5" eb="7">
      <t>シュトク</t>
    </rPh>
    <rPh sb="7" eb="9">
      <t>キロク</t>
    </rPh>
    <rPh sb="13" eb="14">
      <t>ギョウ</t>
    </rPh>
    <rPh sb="15" eb="17">
      <t>サクジョ</t>
    </rPh>
    <rPh sb="21" eb="23">
      <t>ツイカ</t>
    </rPh>
    <rPh sb="25" eb="27">
      <t>バアイ</t>
    </rPh>
    <rPh sb="35" eb="38">
      <t>ケイサンシキ</t>
    </rPh>
    <rPh sb="39" eb="41">
      <t>ミナオ</t>
    </rPh>
    <phoneticPr fontId="1"/>
  </si>
  <si>
    <t>※　白く着色されたセルは、●を手入力する箇所です。</t>
    <rPh sb="2" eb="3">
      <t>シロ</t>
    </rPh>
    <rPh sb="4" eb="6">
      <t>チャクショク</t>
    </rPh>
    <rPh sb="15" eb="18">
      <t>テニュウリョク</t>
    </rPh>
    <rPh sb="20" eb="22">
      <t>カショ</t>
    </rPh>
    <phoneticPr fontId="1"/>
  </si>
  <si>
    <t>※　すべての項目が●になったら、進級年月の該当箇所に日付を入力します。日付が入力されると、現級の表示が自動で変更されます。</t>
    <rPh sb="6" eb="8">
      <t>コウモク</t>
    </rPh>
    <rPh sb="16" eb="18">
      <t>シンキュウ</t>
    </rPh>
    <rPh sb="18" eb="20">
      <t>ネンガツ</t>
    </rPh>
    <rPh sb="21" eb="25">
      <t>ガイトウカショ</t>
    </rPh>
    <rPh sb="26" eb="28">
      <t>ヒヅケ</t>
    </rPh>
    <rPh sb="29" eb="31">
      <t>ニュウリョク</t>
    </rPh>
    <rPh sb="35" eb="37">
      <t>ヒヅケ</t>
    </rPh>
    <rPh sb="38" eb="40">
      <t>ニュウリョク</t>
    </rPh>
    <rPh sb="45" eb="47">
      <t>ゲンキュウ</t>
    </rPh>
    <rPh sb="48" eb="50">
      <t>ヒョウジ</t>
    </rPh>
    <rPh sb="51" eb="53">
      <t>ジドウ</t>
    </rPh>
    <rPh sb="54" eb="56">
      <t>ヘンコウ</t>
    </rPh>
    <phoneticPr fontId="1"/>
  </si>
  <si>
    <t>A班</t>
    <rPh sb="1" eb="2">
      <t>ハン</t>
    </rPh>
    <phoneticPr fontId="1"/>
  </si>
  <si>
    <t>B班</t>
    <rPh sb="1" eb="2">
      <t>ハン</t>
    </rPh>
    <phoneticPr fontId="1"/>
  </si>
  <si>
    <t>C班</t>
    <rPh sb="1" eb="2">
      <t>ハン</t>
    </rPh>
    <phoneticPr fontId="1"/>
  </si>
  <si>
    <t>※</t>
  </si>
  <si>
    <t>申請要件を満たしていると思われるが、本人から未申請のもの</t>
    <rPh sb="0" eb="2">
      <t>シンセイ</t>
    </rPh>
    <rPh sb="2" eb="4">
      <t>ヨウケン</t>
    </rPh>
    <rPh sb="5" eb="6">
      <t>ミ</t>
    </rPh>
    <rPh sb="12" eb="13">
      <t>オモ</t>
    </rPh>
    <rPh sb="18" eb="20">
      <t>ホンニン</t>
    </rPh>
    <rPh sb="22" eb="25">
      <t>ミシンセイ</t>
    </rPh>
    <phoneticPr fontId="1"/>
  </si>
  <si>
    <t>１級の進級課題</t>
    <rPh sb="1" eb="2">
      <t>キュウ</t>
    </rPh>
    <rPh sb="3" eb="5">
      <t>シンキュウ</t>
    </rPh>
    <rPh sb="5" eb="7">
      <t>カダイ</t>
    </rPh>
    <phoneticPr fontId="1"/>
  </si>
  <si>
    <t>２級の進級課題</t>
    <rPh sb="1" eb="2">
      <t>キュウ</t>
    </rPh>
    <rPh sb="3" eb="5">
      <t>シンキュウ</t>
    </rPh>
    <rPh sb="5" eb="7">
      <t>カダイ</t>
    </rPh>
    <phoneticPr fontId="1"/>
  </si>
  <si>
    <t>菊の進級課題</t>
    <rPh sb="0" eb="1">
      <t>キク</t>
    </rPh>
    <rPh sb="2" eb="4">
      <t>シンキュウ</t>
    </rPh>
    <rPh sb="4" eb="6">
      <t>カダイ</t>
    </rPh>
    <phoneticPr fontId="1"/>
  </si>
  <si>
    <t>●</t>
  </si>
  <si>
    <t>●</t>
    <phoneticPr fontId="12"/>
  </si>
  <si>
    <t>●</t>
    <phoneticPr fontId="12"/>
  </si>
  <si>
    <t>C班</t>
    <rPh sb="1" eb="2">
      <t>ハン</t>
    </rPh>
    <phoneticPr fontId="1"/>
  </si>
  <si>
    <t>1209</t>
  </si>
  <si>
    <t>1308</t>
  </si>
  <si>
    <t>1507</t>
  </si>
  <si>
    <t>1409</t>
  </si>
  <si>
    <t>1204</t>
  </si>
  <si>
    <t>1504</t>
  </si>
  <si>
    <t>1311</t>
  </si>
  <si>
    <t>1404</t>
  </si>
  <si>
    <t>●</t>
    <phoneticPr fontId="12"/>
  </si>
  <si>
    <r>
      <t xml:space="preserve">2015年度
</t>
    </r>
    <r>
      <rPr>
        <b/>
        <sz val="18"/>
        <rFont val="ヒラギノ角ゴ Pro W3"/>
        <charset val="128"/>
      </rPr>
      <t>兵庫第１団BS隊
進歩状況一覧</t>
    </r>
    <r>
      <rPr>
        <b/>
        <sz val="14"/>
        <rFont val="ヒラギノ角ゴ Pro W3"/>
        <charset val="128"/>
      </rPr>
      <t xml:space="preserve">
</t>
    </r>
    <r>
      <rPr>
        <sz val="14"/>
        <rFont val="ヒラギノ角ゴ Pro W3"/>
        <charset val="128"/>
      </rPr>
      <t>2015.09.01</t>
    </r>
    <rPh sb="4" eb="6">
      <t>ネンド</t>
    </rPh>
    <rPh sb="7" eb="9">
      <t>ヒョウゴ</t>
    </rPh>
    <rPh sb="9" eb="10">
      <t>ダイ</t>
    </rPh>
    <rPh sb="11" eb="12">
      <t>ダン</t>
    </rPh>
    <rPh sb="14" eb="15">
      <t>タイ</t>
    </rPh>
    <rPh sb="16" eb="18">
      <t>シンポ</t>
    </rPh>
    <rPh sb="18" eb="20">
      <t>ジョウキョウ</t>
    </rPh>
    <rPh sb="20" eb="22">
      <t>イチラン</t>
    </rPh>
    <phoneticPr fontId="1"/>
  </si>
  <si>
    <r>
      <t xml:space="preserve">2015年度
</t>
    </r>
    <r>
      <rPr>
        <b/>
        <sz val="18"/>
        <rFont val="ヒラギノ角ゴ Pro W3"/>
        <charset val="128"/>
      </rPr>
      <t>兵庫第１団BS隊
バッジ取得一覧</t>
    </r>
    <r>
      <rPr>
        <sz val="14"/>
        <rFont val="ヒラギノ角ゴ Pro W3"/>
        <charset val="128"/>
      </rPr>
      <t xml:space="preserve">
◎マスターバッジ
○ターゲットバッジ
2015.09.01現在</t>
    </r>
    <rPh sb="4" eb="6">
      <t>ネンド</t>
    </rPh>
    <rPh sb="7" eb="9">
      <t>ヒョウゴ</t>
    </rPh>
    <rPh sb="9" eb="10">
      <t>ダイ</t>
    </rPh>
    <rPh sb="11" eb="12">
      <t>ダン</t>
    </rPh>
    <rPh sb="14" eb="15">
      <t>タイ</t>
    </rPh>
    <rPh sb="19" eb="21">
      <t>シュトク</t>
    </rPh>
    <rPh sb="21" eb="23">
      <t>イチラン</t>
    </rPh>
    <rPh sb="55" eb="5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</si>
</sst>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name val="ヒラギノ角ゴ Pro W3"/>
      <charset val="128"/>
    </font>
    <font>
      <b/>
      <sz val="14"/>
      <name val="ヒラギノ角ゴ Pro W3"/>
      <charset val="128"/>
    </font>
    <font>
      <b/>
      <sz val="18"/>
      <name val="ヒラギノ角ゴ Pro W3"/>
      <charset val="128"/>
    </font>
    <font>
      <sz val="14"/>
      <name val="ヒラギノ角ゴ Pro W3"/>
      <charset val="128"/>
    </font>
    <font>
      <sz val="11"/>
      <name val="ヒラギノ角ゴ Pro W3"/>
      <charset val="128"/>
    </font>
    <font>
      <sz val="12"/>
      <name val="Meiryo UI"/>
      <family val="3"/>
      <charset val="128"/>
    </font>
    <font>
      <sz val="12"/>
      <color rgb="FFFF0000"/>
      <name val="ヒラギノ角ゴ Pro W3"/>
      <charset val="128"/>
    </font>
    <font>
      <sz val="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6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1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textRotation="255" shrinkToFit="1"/>
    </xf>
    <xf numFmtId="0" fontId="5" fillId="0" borderId="8" xfId="0" applyFont="1" applyBorder="1" applyAlignment="1">
      <alignment horizontal="center" vertical="top" textRotation="255" shrinkToFit="1"/>
    </xf>
    <xf numFmtId="0" fontId="5" fillId="0" borderId="5" xfId="0" applyFont="1" applyBorder="1" applyAlignment="1">
      <alignment horizontal="center" vertical="top" textRotation="255" shrinkToFit="1"/>
    </xf>
    <xf numFmtId="0" fontId="5" fillId="0" borderId="6" xfId="0" applyFont="1" applyBorder="1" applyAlignment="1">
      <alignment horizontal="center" vertical="top" textRotation="255" shrinkToFit="1"/>
    </xf>
    <xf numFmtId="0" fontId="5" fillId="0" borderId="2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top" shrinkToFit="1"/>
    </xf>
    <xf numFmtId="0" fontId="5" fillId="0" borderId="67" xfId="0" applyFont="1" applyBorder="1" applyAlignment="1">
      <alignment horizontal="center" vertical="top" textRotation="255" shrinkToFit="1"/>
    </xf>
    <xf numFmtId="0" fontId="5" fillId="0" borderId="25" xfId="0" applyFont="1" applyBorder="1" applyAlignment="1">
      <alignment horizontal="center" vertical="top" textRotation="255" shrinkToFi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shrinkToFit="1"/>
    </xf>
    <xf numFmtId="0" fontId="5" fillId="0" borderId="31" xfId="0" applyFont="1" applyBorder="1" applyAlignment="1">
      <alignment horizontal="center" vertical="top" textRotation="255" shrinkToFit="1"/>
    </xf>
    <xf numFmtId="0" fontId="5" fillId="0" borderId="33" xfId="0" applyFont="1" applyBorder="1" applyAlignment="1">
      <alignment horizontal="center" vertical="top" textRotation="255" shrinkToFit="1"/>
    </xf>
    <xf numFmtId="0" fontId="5" fillId="0" borderId="34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4" xfId="0" quotePrefix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shrinkToFit="1"/>
    </xf>
    <xf numFmtId="0" fontId="5" fillId="0" borderId="9" xfId="0" applyFont="1" applyBorder="1" applyAlignment="1">
      <alignment horizontal="center" vertical="top" textRotation="255" shrinkToFit="1"/>
    </xf>
    <xf numFmtId="0" fontId="5" fillId="0" borderId="51" xfId="0" applyFont="1" applyBorder="1" applyAlignment="1">
      <alignment vertical="top" textRotation="255" wrapText="1"/>
    </xf>
    <xf numFmtId="0" fontId="5" fillId="0" borderId="35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vertical="center"/>
    </xf>
    <xf numFmtId="0" fontId="5" fillId="13" borderId="0" xfId="0" applyFont="1" applyFill="1" applyAlignment="1">
      <alignment vertical="center"/>
    </xf>
    <xf numFmtId="0" fontId="5" fillId="12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21" xfId="0" quotePrefix="1" applyFont="1" applyFill="1" applyBorder="1" applyAlignment="1">
      <alignment horizontal="center" vertical="center"/>
    </xf>
    <xf numFmtId="0" fontId="5" fillId="0" borderId="43" xfId="0" quotePrefix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/>
    </xf>
    <xf numFmtId="0" fontId="5" fillId="3" borderId="106" xfId="0" applyFont="1" applyFill="1" applyBorder="1" applyAlignment="1">
      <alignment horizontal="center" vertical="center"/>
    </xf>
    <xf numFmtId="0" fontId="5" fillId="6" borderId="107" xfId="0" applyFont="1" applyFill="1" applyBorder="1" applyAlignment="1">
      <alignment horizontal="center" vertical="center"/>
    </xf>
    <xf numFmtId="0" fontId="5" fillId="6" borderId="108" xfId="0" applyFont="1" applyFill="1" applyBorder="1" applyAlignment="1">
      <alignment horizontal="center" vertical="center"/>
    </xf>
    <xf numFmtId="0" fontId="5" fillId="6" borderId="10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 textRotation="255" shrinkToFit="1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5" fillId="9" borderId="82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textRotation="255" shrinkToFit="1"/>
    </xf>
    <xf numFmtId="0" fontId="5" fillId="0" borderId="5" xfId="0" applyFont="1" applyFill="1" applyBorder="1" applyAlignment="1">
      <alignment horizontal="center" vertical="top" textRotation="255" shrinkToFit="1"/>
    </xf>
    <xf numFmtId="0" fontId="5" fillId="0" borderId="33" xfId="0" applyFont="1" applyFill="1" applyBorder="1" applyAlignment="1">
      <alignment horizontal="center" vertical="top" textRotation="255" shrinkToFit="1"/>
    </xf>
    <xf numFmtId="0" fontId="9" fillId="0" borderId="8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top" textRotation="255" shrinkToFit="1"/>
    </xf>
    <xf numFmtId="0" fontId="9" fillId="0" borderId="44" xfId="0" applyFont="1" applyBorder="1" applyAlignment="1">
      <alignment horizontal="center" vertical="top" textRotation="255" shrinkToFit="1"/>
    </xf>
    <xf numFmtId="0" fontId="9" fillId="0" borderId="45" xfId="0" applyFont="1" applyBorder="1" applyAlignment="1">
      <alignment horizontal="center" vertical="top" textRotation="255" shrinkToFit="1"/>
    </xf>
    <xf numFmtId="0" fontId="9" fillId="0" borderId="21" xfId="0" applyFont="1" applyBorder="1" applyAlignment="1">
      <alignment horizontal="center" vertical="top" textRotation="255" shrinkToFit="1"/>
    </xf>
    <xf numFmtId="0" fontId="9" fillId="0" borderId="5" xfId="0" applyFont="1" applyBorder="1" applyAlignment="1">
      <alignment horizontal="center" vertical="top" textRotation="255" shrinkToFit="1"/>
    </xf>
    <xf numFmtId="0" fontId="9" fillId="0" borderId="33" xfId="0" applyFont="1" applyBorder="1" applyAlignment="1">
      <alignment horizontal="center" vertical="top" textRotation="255" shrinkToFi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9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5" fillId="5" borderId="82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top" textRotation="255" shrinkToFit="1"/>
    </xf>
    <xf numFmtId="0" fontId="9" fillId="0" borderId="42" xfId="0" applyFont="1" applyBorder="1" applyAlignment="1">
      <alignment horizontal="center" vertical="top" textRotation="255" shrinkToFit="1"/>
    </xf>
    <xf numFmtId="0" fontId="5" fillId="0" borderId="87" xfId="0" applyFont="1" applyFill="1" applyBorder="1" applyAlignment="1">
      <alignment horizontal="center" vertical="top" textRotation="255" shrinkToFit="1"/>
    </xf>
    <xf numFmtId="0" fontId="5" fillId="0" borderId="44" xfId="0" applyFont="1" applyFill="1" applyBorder="1" applyAlignment="1">
      <alignment horizontal="center" vertical="top" textRotation="255" shrinkToFit="1"/>
    </xf>
    <xf numFmtId="0" fontId="5" fillId="0" borderId="45" xfId="0" applyFont="1" applyFill="1" applyBorder="1" applyAlignment="1">
      <alignment horizontal="center" vertical="top" textRotation="255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top" textRotation="255" shrinkToFit="1"/>
    </xf>
    <xf numFmtId="0" fontId="5" fillId="0" borderId="34" xfId="0" applyFont="1" applyFill="1" applyBorder="1" applyAlignment="1">
      <alignment horizontal="center" vertical="top" textRotation="255" shrinkToFit="1"/>
    </xf>
    <xf numFmtId="0" fontId="5" fillId="0" borderId="42" xfId="0" applyFont="1" applyFill="1" applyBorder="1" applyAlignment="1">
      <alignment horizontal="center" vertical="top" textRotation="255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textRotation="255"/>
    </xf>
    <xf numFmtId="0" fontId="5" fillId="0" borderId="23" xfId="0" applyFont="1" applyBorder="1" applyAlignment="1">
      <alignment horizontal="center" vertical="top" textRotation="255"/>
    </xf>
    <xf numFmtId="0" fontId="5" fillId="0" borderId="39" xfId="0" applyFont="1" applyBorder="1" applyAlignment="1">
      <alignment horizontal="center" vertical="top" textRotation="255"/>
    </xf>
    <xf numFmtId="0" fontId="5" fillId="0" borderId="62" xfId="0" applyFont="1" applyBorder="1" applyAlignment="1">
      <alignment horizontal="center" vertical="top" textRotation="255"/>
    </xf>
    <xf numFmtId="0" fontId="5" fillId="0" borderId="35" xfId="0" applyFont="1" applyBorder="1" applyAlignment="1">
      <alignment horizontal="center" vertical="top" textRotation="255"/>
    </xf>
    <xf numFmtId="0" fontId="5" fillId="0" borderId="107" xfId="0" applyFont="1" applyBorder="1" applyAlignment="1">
      <alignment horizontal="center" vertical="top" textRotation="255"/>
    </xf>
    <xf numFmtId="0" fontId="5" fillId="0" borderId="82" xfId="0" applyFont="1" applyBorder="1" applyAlignment="1">
      <alignment horizontal="center" vertical="top" textRotation="255"/>
    </xf>
    <xf numFmtId="0" fontId="5" fillId="0" borderId="66" xfId="0" applyFont="1" applyBorder="1" applyAlignment="1">
      <alignment horizontal="center" vertical="top" textRotation="255"/>
    </xf>
    <xf numFmtId="0" fontId="5" fillId="0" borderId="110" xfId="0" applyFont="1" applyBorder="1" applyAlignment="1">
      <alignment horizontal="center" vertical="top" textRotation="255"/>
    </xf>
    <xf numFmtId="0" fontId="5" fillId="3" borderId="105" xfId="0" applyFont="1" applyFill="1" applyBorder="1" applyAlignment="1">
      <alignment horizontal="center" vertical="top" textRotation="255" shrinkToFit="1"/>
    </xf>
    <xf numFmtId="0" fontId="5" fillId="3" borderId="103" xfId="0" applyFont="1" applyFill="1" applyBorder="1" applyAlignment="1">
      <alignment horizontal="center" vertical="top" textRotation="255" shrinkToFit="1"/>
    </xf>
    <xf numFmtId="0" fontId="5" fillId="3" borderId="104" xfId="0" applyFont="1" applyFill="1" applyBorder="1" applyAlignment="1">
      <alignment horizontal="center" vertical="top" textRotation="255" shrinkToFit="1"/>
    </xf>
    <xf numFmtId="0" fontId="5" fillId="0" borderId="56" xfId="0" applyFont="1" applyBorder="1" applyAlignment="1">
      <alignment horizontal="center" vertical="top" textRotation="255" shrinkToFit="1"/>
    </xf>
    <xf numFmtId="0" fontId="5" fillId="0" borderId="91" xfId="0" applyFont="1" applyBorder="1" applyAlignment="1">
      <alignment horizontal="center" vertical="top" textRotation="255" shrinkToFit="1"/>
    </xf>
    <xf numFmtId="0" fontId="5" fillId="0" borderId="22" xfId="0" applyFont="1" applyBorder="1" applyAlignment="1">
      <alignment horizontal="center" vertical="top" textRotation="255" shrinkToFit="1"/>
    </xf>
    <xf numFmtId="0" fontId="5" fillId="4" borderId="58" xfId="0" applyFont="1" applyFill="1" applyBorder="1" applyAlignment="1">
      <alignment horizontal="center" vertical="top" textRotation="255" shrinkToFit="1"/>
    </xf>
    <xf numFmtId="0" fontId="5" fillId="4" borderId="92" xfId="0" applyFont="1" applyFill="1" applyBorder="1" applyAlignment="1">
      <alignment horizontal="center" vertical="top" textRotation="255" shrinkToFit="1"/>
    </xf>
    <xf numFmtId="0" fontId="5" fillId="4" borderId="93" xfId="0" applyFont="1" applyFill="1" applyBorder="1" applyAlignment="1">
      <alignment horizontal="center" vertical="top" textRotation="255" shrinkToFi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7" borderId="94" xfId="0" applyFont="1" applyFill="1" applyBorder="1" applyAlignment="1">
      <alignment horizontal="center" vertical="center"/>
    </xf>
    <xf numFmtId="0" fontId="5" fillId="7" borderId="80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horizontal="center" vertical="center"/>
    </xf>
    <xf numFmtId="0" fontId="5" fillId="0" borderId="74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0" borderId="78" xfId="0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99" xfId="0" applyFont="1" applyFill="1" applyBorder="1" applyAlignment="1" applyProtection="1">
      <alignment horizontal="center" vertical="center"/>
      <protection locked="0"/>
    </xf>
    <xf numFmtId="0" fontId="5" fillId="0" borderId="10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87" xfId="0" applyFont="1" applyFill="1" applyBorder="1" applyAlignment="1" applyProtection="1">
      <alignment horizontal="center" vertical="center" wrapText="1"/>
      <protection locked="0"/>
    </xf>
    <xf numFmtId="0" fontId="5" fillId="0" borderId="99" xfId="0" applyFont="1" applyFill="1" applyBorder="1" applyAlignment="1" applyProtection="1">
      <alignment vertical="center"/>
      <protection locked="0"/>
    </xf>
    <xf numFmtId="0" fontId="5" fillId="0" borderId="65" xfId="0" applyFont="1" applyFill="1" applyBorder="1" applyAlignment="1" applyProtection="1">
      <alignment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9" borderId="60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48" xfId="0" applyFont="1" applyFill="1" applyBorder="1" applyAlignment="1">
      <alignment horizontal="center" vertical="top" textRotation="255"/>
    </xf>
    <xf numFmtId="0" fontId="5" fillId="0" borderId="20" xfId="0" applyFont="1" applyFill="1" applyBorder="1" applyAlignment="1">
      <alignment horizontal="center" vertical="top" textRotation="255"/>
    </xf>
    <xf numFmtId="0" fontId="5" fillId="0" borderId="108" xfId="0" applyFont="1" applyFill="1" applyBorder="1" applyAlignment="1">
      <alignment horizontal="center" vertical="top" textRotation="255"/>
    </xf>
    <xf numFmtId="0" fontId="5" fillId="0" borderId="51" xfId="0" applyFont="1" applyFill="1" applyBorder="1" applyAlignment="1">
      <alignment horizontal="center" vertical="top" textRotation="255"/>
    </xf>
    <xf numFmtId="0" fontId="5" fillId="0" borderId="36" xfId="0" applyFont="1" applyFill="1" applyBorder="1" applyAlignment="1">
      <alignment horizontal="center" vertical="top" textRotation="255"/>
    </xf>
    <xf numFmtId="0" fontId="5" fillId="0" borderId="109" xfId="0" applyFont="1" applyFill="1" applyBorder="1" applyAlignment="1">
      <alignment horizontal="center" vertical="top" textRotation="255"/>
    </xf>
    <xf numFmtId="0" fontId="5" fillId="10" borderId="8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10" borderId="57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5" fillId="10" borderId="73" xfId="0" applyFont="1" applyFill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 shrinkToFit="1"/>
    </xf>
    <xf numFmtId="0" fontId="5" fillId="10" borderId="75" xfId="0" applyFont="1" applyFill="1" applyBorder="1" applyAlignment="1">
      <alignment horizontal="center" vertical="center" shrinkToFit="1"/>
    </xf>
    <xf numFmtId="0" fontId="5" fillId="10" borderId="76" xfId="0" applyFont="1" applyFill="1" applyBorder="1" applyAlignment="1">
      <alignment horizontal="center" vertical="center" shrinkToFit="1"/>
    </xf>
    <xf numFmtId="0" fontId="5" fillId="10" borderId="77" xfId="0" applyFont="1" applyFill="1" applyBorder="1" applyAlignment="1">
      <alignment horizontal="center" vertical="center" shrinkToFit="1"/>
    </xf>
    <xf numFmtId="0" fontId="5" fillId="10" borderId="78" xfId="0" applyFont="1" applyFill="1" applyBorder="1" applyAlignment="1">
      <alignment horizontal="center" vertical="center" shrinkToFit="1"/>
    </xf>
    <xf numFmtId="0" fontId="5" fillId="10" borderId="72" xfId="0" applyFont="1" applyFill="1" applyBorder="1" applyAlignment="1">
      <alignment horizontal="center" vertical="center" shrinkToFit="1"/>
    </xf>
    <xf numFmtId="0" fontId="5" fillId="10" borderId="30" xfId="0" applyFont="1" applyFill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00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101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textRotation="255" shrinkToFit="1"/>
    </xf>
    <xf numFmtId="0" fontId="5" fillId="0" borderId="25" xfId="0" applyFont="1" applyFill="1" applyBorder="1" applyAlignment="1">
      <alignment horizontal="center" vertical="top" textRotation="255" shrinkToFit="1"/>
    </xf>
    <xf numFmtId="0" fontId="5" fillId="10" borderId="26" xfId="0" applyFont="1" applyFill="1" applyBorder="1" applyAlignment="1">
      <alignment vertical="center"/>
    </xf>
    <xf numFmtId="0" fontId="5" fillId="10" borderId="10" xfId="0" applyFont="1" applyFill="1" applyBorder="1" applyAlignment="1">
      <alignment vertical="center"/>
    </xf>
    <xf numFmtId="0" fontId="5" fillId="10" borderId="65" xfId="0" applyFont="1" applyFill="1" applyBorder="1" applyAlignment="1">
      <alignment vertical="center"/>
    </xf>
    <xf numFmtId="0" fontId="5" fillId="10" borderId="28" xfId="0" applyFont="1" applyFill="1" applyBorder="1" applyAlignment="1">
      <alignment vertical="center"/>
    </xf>
  </cellXfs>
  <cellStyles count="54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ハイパーリンク" xfId="540" builtinId="8" hidden="1"/>
    <cellStyle name="ハイパーリンク" xfId="542" builtinId="8" hidden="1"/>
    <cellStyle name="ハイパーリンク" xfId="544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  <cellStyle name="表示済みのハイパーリンク" xfId="541" builtinId="9" hidden="1"/>
    <cellStyle name="表示済みのハイパーリンク" xfId="543" builtinId="9" hidden="1"/>
    <cellStyle name="表示済みのハイパーリンク" xfId="545" builtinId="9" hidden="1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X51"/>
  <sheetViews>
    <sheetView tabSelected="1" zoomScale="75" zoomScaleNormal="75" zoomScalePageLayoutView="75" workbookViewId="0">
      <selection activeCell="AD53" sqref="AD53"/>
    </sheetView>
  </sheetViews>
  <sheetFormatPr baseColWidth="12" defaultColWidth="8.7109375" defaultRowHeight="19" x14ac:dyDescent="0"/>
  <cols>
    <col min="1" max="1" width="2.85546875" style="2" customWidth="1"/>
    <col min="2" max="2" width="10" style="2" bestFit="1" customWidth="1"/>
    <col min="3" max="3" width="8" style="2" bestFit="1" customWidth="1"/>
    <col min="4" max="4" width="14.42578125" style="2" bestFit="1" customWidth="1"/>
    <col min="5" max="61" width="3.28515625" style="2" customWidth="1"/>
    <col min="62" max="62" width="3.5703125" style="2" bestFit="1" customWidth="1"/>
    <col min="63" max="76" width="4.5703125" style="3" bestFit="1" customWidth="1"/>
    <col min="77" max="237" width="13" style="2" customWidth="1"/>
    <col min="238" max="16384" width="8.7109375" style="2"/>
  </cols>
  <sheetData>
    <row r="1" spans="2:76" ht="20" thickBot="1"/>
    <row r="2" spans="2:76" ht="18" customHeight="1">
      <c r="B2" s="111" t="s">
        <v>152</v>
      </c>
      <c r="C2" s="112"/>
      <c r="D2" s="113"/>
      <c r="E2" s="214" t="s">
        <v>97</v>
      </c>
      <c r="F2" s="215"/>
      <c r="G2" s="215"/>
      <c r="H2" s="216"/>
      <c r="I2" s="142" t="s">
        <v>121</v>
      </c>
      <c r="J2" s="142"/>
      <c r="K2" s="142"/>
      <c r="L2" s="142"/>
      <c r="M2" s="142"/>
      <c r="N2" s="142"/>
      <c r="O2" s="142"/>
      <c r="P2" s="142"/>
      <c r="Q2" s="143"/>
      <c r="R2" s="107" t="s">
        <v>5</v>
      </c>
      <c r="S2" s="107"/>
      <c r="T2" s="107"/>
      <c r="U2" s="107"/>
      <c r="V2" s="107"/>
      <c r="W2" s="107"/>
      <c r="X2" s="107"/>
      <c r="Y2" s="107"/>
      <c r="Z2" s="107"/>
      <c r="AA2" s="223" t="s">
        <v>0</v>
      </c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224"/>
      <c r="BB2" s="199" t="s">
        <v>122</v>
      </c>
      <c r="BC2" s="200"/>
      <c r="BD2" s="200"/>
      <c r="BE2" s="200"/>
      <c r="BF2" s="200"/>
      <c r="BG2" s="200"/>
      <c r="BH2" s="200"/>
      <c r="BI2" s="200"/>
      <c r="BJ2" s="203" t="s">
        <v>124</v>
      </c>
      <c r="BK2" s="189" t="s">
        <v>96</v>
      </c>
      <c r="BL2" s="190"/>
      <c r="BM2" s="190"/>
      <c r="BN2" s="190"/>
      <c r="BO2" s="190"/>
      <c r="BP2" s="190"/>
      <c r="BQ2" s="190"/>
      <c r="BR2" s="191"/>
      <c r="BS2" s="168" t="s">
        <v>130</v>
      </c>
      <c r="BT2" s="169"/>
      <c r="BU2" s="169"/>
      <c r="BV2" s="169"/>
      <c r="BW2" s="169"/>
      <c r="BX2" s="170"/>
    </row>
    <row r="3" spans="2:76" ht="18" customHeight="1">
      <c r="B3" s="114"/>
      <c r="C3" s="115"/>
      <c r="D3" s="116"/>
      <c r="E3" s="217"/>
      <c r="F3" s="218"/>
      <c r="G3" s="218"/>
      <c r="H3" s="219"/>
      <c r="I3" s="144"/>
      <c r="J3" s="144"/>
      <c r="K3" s="144"/>
      <c r="L3" s="144"/>
      <c r="M3" s="144"/>
      <c r="N3" s="144"/>
      <c r="O3" s="144"/>
      <c r="P3" s="144"/>
      <c r="Q3" s="145"/>
      <c r="R3" s="109"/>
      <c r="S3" s="109"/>
      <c r="T3" s="109"/>
      <c r="U3" s="109"/>
      <c r="V3" s="109"/>
      <c r="W3" s="109"/>
      <c r="X3" s="109"/>
      <c r="Y3" s="109"/>
      <c r="Z3" s="109"/>
      <c r="AA3" s="225" t="s">
        <v>4</v>
      </c>
      <c r="AB3" s="226"/>
      <c r="AC3" s="226"/>
      <c r="AD3" s="226"/>
      <c r="AE3" s="226"/>
      <c r="AF3" s="227"/>
      <c r="AG3" s="228" t="s">
        <v>3</v>
      </c>
      <c r="AH3" s="228"/>
      <c r="AI3" s="228"/>
      <c r="AJ3" s="228"/>
      <c r="AK3" s="228"/>
      <c r="AL3" s="228"/>
      <c r="AM3" s="228"/>
      <c r="AN3" s="206" t="s">
        <v>2</v>
      </c>
      <c r="AO3" s="207"/>
      <c r="AP3" s="207"/>
      <c r="AQ3" s="207"/>
      <c r="AR3" s="207"/>
      <c r="AS3" s="207"/>
      <c r="AT3" s="208"/>
      <c r="AU3" s="106" t="s">
        <v>1</v>
      </c>
      <c r="AV3" s="106"/>
      <c r="AW3" s="106"/>
      <c r="AX3" s="106"/>
      <c r="AY3" s="106"/>
      <c r="AZ3" s="106"/>
      <c r="BA3" s="106"/>
      <c r="BB3" s="201"/>
      <c r="BC3" s="202"/>
      <c r="BD3" s="202"/>
      <c r="BE3" s="202"/>
      <c r="BF3" s="202"/>
      <c r="BG3" s="202"/>
      <c r="BH3" s="202"/>
      <c r="BI3" s="202"/>
      <c r="BJ3" s="204"/>
      <c r="BK3" s="192"/>
      <c r="BL3" s="193"/>
      <c r="BM3" s="193"/>
      <c r="BN3" s="193"/>
      <c r="BO3" s="193"/>
      <c r="BP3" s="193"/>
      <c r="BQ3" s="193"/>
      <c r="BR3" s="194"/>
      <c r="BS3" s="195" t="s">
        <v>147</v>
      </c>
      <c r="BT3" s="164"/>
      <c r="BU3" s="196"/>
      <c r="BV3" s="164" t="s">
        <v>93</v>
      </c>
      <c r="BW3" s="164"/>
      <c r="BX3" s="165"/>
    </row>
    <row r="4" spans="2:76" ht="15" customHeight="1">
      <c r="B4" s="114"/>
      <c r="C4" s="115"/>
      <c r="D4" s="116"/>
      <c r="E4" s="220"/>
      <c r="F4" s="221"/>
      <c r="G4" s="221"/>
      <c r="H4" s="222"/>
      <c r="I4" s="6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55">
        <v>9</v>
      </c>
      <c r="R4" s="9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  <c r="X4" s="7">
        <v>7</v>
      </c>
      <c r="Y4" s="7">
        <v>8</v>
      </c>
      <c r="Z4" s="8">
        <v>9</v>
      </c>
      <c r="AA4" s="9">
        <v>1</v>
      </c>
      <c r="AB4" s="7">
        <v>2</v>
      </c>
      <c r="AC4" s="7">
        <v>3</v>
      </c>
      <c r="AD4" s="7">
        <v>4</v>
      </c>
      <c r="AE4" s="7">
        <v>5</v>
      </c>
      <c r="AF4" s="55">
        <v>6</v>
      </c>
      <c r="AG4" s="9">
        <v>1</v>
      </c>
      <c r="AH4" s="7">
        <v>2</v>
      </c>
      <c r="AI4" s="7">
        <v>3</v>
      </c>
      <c r="AJ4" s="7">
        <v>4</v>
      </c>
      <c r="AK4" s="7">
        <v>5</v>
      </c>
      <c r="AL4" s="7">
        <v>6</v>
      </c>
      <c r="AM4" s="8">
        <v>7</v>
      </c>
      <c r="AN4" s="9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55">
        <v>7</v>
      </c>
      <c r="AU4" s="9">
        <v>1</v>
      </c>
      <c r="AV4" s="7">
        <v>2</v>
      </c>
      <c r="AW4" s="7">
        <v>3</v>
      </c>
      <c r="AX4" s="7">
        <v>4</v>
      </c>
      <c r="AY4" s="7">
        <v>5</v>
      </c>
      <c r="AZ4" s="7">
        <v>6</v>
      </c>
      <c r="BA4" s="8">
        <v>7</v>
      </c>
      <c r="BB4" s="9">
        <v>1</v>
      </c>
      <c r="BC4" s="7">
        <v>2</v>
      </c>
      <c r="BD4" s="7">
        <v>3</v>
      </c>
      <c r="BE4" s="7">
        <v>4</v>
      </c>
      <c r="BF4" s="7">
        <v>5</v>
      </c>
      <c r="BG4" s="7">
        <v>6</v>
      </c>
      <c r="BH4" s="7">
        <v>7</v>
      </c>
      <c r="BI4" s="8">
        <v>8</v>
      </c>
      <c r="BJ4" s="205"/>
      <c r="BK4" s="192"/>
      <c r="BL4" s="193"/>
      <c r="BM4" s="193"/>
      <c r="BN4" s="193"/>
      <c r="BO4" s="193"/>
      <c r="BP4" s="193"/>
      <c r="BQ4" s="193"/>
      <c r="BR4" s="194"/>
      <c r="BS4" s="197"/>
      <c r="BT4" s="166"/>
      <c r="BU4" s="198"/>
      <c r="BV4" s="166"/>
      <c r="BW4" s="166"/>
      <c r="BX4" s="167"/>
    </row>
    <row r="5" spans="2:76" ht="141.75" customHeight="1">
      <c r="B5" s="114"/>
      <c r="C5" s="115"/>
      <c r="D5" s="116"/>
      <c r="E5" s="56" t="s">
        <v>63</v>
      </c>
      <c r="F5" s="57" t="s">
        <v>116</v>
      </c>
      <c r="G5" s="58" t="s">
        <v>64</v>
      </c>
      <c r="H5" s="59" t="s">
        <v>51</v>
      </c>
      <c r="I5" s="10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71</v>
      </c>
      <c r="P5" s="60" t="s">
        <v>108</v>
      </c>
      <c r="Q5" s="61" t="s">
        <v>17</v>
      </c>
      <c r="R5" s="11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2" t="s">
        <v>24</v>
      </c>
      <c r="Y5" s="12" t="s">
        <v>25</v>
      </c>
      <c r="Z5" s="13" t="s">
        <v>49</v>
      </c>
      <c r="AA5" s="11" t="s">
        <v>26</v>
      </c>
      <c r="AB5" s="12" t="s">
        <v>27</v>
      </c>
      <c r="AC5" s="12" t="s">
        <v>28</v>
      </c>
      <c r="AD5" s="12" t="s">
        <v>29</v>
      </c>
      <c r="AE5" s="12" t="s">
        <v>30</v>
      </c>
      <c r="AF5" s="61" t="s">
        <v>31</v>
      </c>
      <c r="AG5" s="11" t="s">
        <v>32</v>
      </c>
      <c r="AH5" s="12" t="s">
        <v>33</v>
      </c>
      <c r="AI5" s="12" t="s">
        <v>34</v>
      </c>
      <c r="AJ5" s="12" t="s">
        <v>35</v>
      </c>
      <c r="AK5" s="12" t="s">
        <v>69</v>
      </c>
      <c r="AL5" s="12" t="s">
        <v>36</v>
      </c>
      <c r="AM5" s="13" t="s">
        <v>37</v>
      </c>
      <c r="AN5" s="11" t="s">
        <v>38</v>
      </c>
      <c r="AO5" s="12" t="s">
        <v>39</v>
      </c>
      <c r="AP5" s="12" t="s">
        <v>40</v>
      </c>
      <c r="AQ5" s="12" t="s">
        <v>41</v>
      </c>
      <c r="AR5" s="12" t="s">
        <v>42</v>
      </c>
      <c r="AS5" s="12" t="s">
        <v>43</v>
      </c>
      <c r="AT5" s="61" t="s">
        <v>66</v>
      </c>
      <c r="AU5" s="11" t="s">
        <v>44</v>
      </c>
      <c r="AV5" s="12" t="s">
        <v>46</v>
      </c>
      <c r="AW5" s="12" t="s">
        <v>45</v>
      </c>
      <c r="AX5" s="12" t="s">
        <v>47</v>
      </c>
      <c r="AY5" s="12" t="s">
        <v>48</v>
      </c>
      <c r="AZ5" s="12" t="s">
        <v>67</v>
      </c>
      <c r="BA5" s="13" t="s">
        <v>57</v>
      </c>
      <c r="BB5" s="11" t="s">
        <v>6</v>
      </c>
      <c r="BC5" s="12" t="s">
        <v>58</v>
      </c>
      <c r="BD5" s="12" t="s">
        <v>7</v>
      </c>
      <c r="BE5" s="12" t="s">
        <v>8</v>
      </c>
      <c r="BF5" s="12" t="s">
        <v>9</v>
      </c>
      <c r="BG5" s="12" t="s">
        <v>10</v>
      </c>
      <c r="BH5" s="12" t="s">
        <v>59</v>
      </c>
      <c r="BI5" s="13" t="s">
        <v>60</v>
      </c>
      <c r="BJ5" s="62" t="s">
        <v>68</v>
      </c>
      <c r="BK5" s="63" t="s">
        <v>78</v>
      </c>
      <c r="BL5" s="64" t="s">
        <v>79</v>
      </c>
      <c r="BM5" s="64" t="s">
        <v>80</v>
      </c>
      <c r="BN5" s="64" t="s">
        <v>81</v>
      </c>
      <c r="BO5" s="64" t="s">
        <v>82</v>
      </c>
      <c r="BP5" s="64" t="s">
        <v>83</v>
      </c>
      <c r="BQ5" s="64" t="s">
        <v>84</v>
      </c>
      <c r="BR5" s="65" t="s">
        <v>73</v>
      </c>
      <c r="BS5" s="174" t="s">
        <v>146</v>
      </c>
      <c r="BT5" s="171" t="s">
        <v>120</v>
      </c>
      <c r="BU5" s="267" t="s">
        <v>118</v>
      </c>
      <c r="BV5" s="177" t="s">
        <v>146</v>
      </c>
      <c r="BW5" s="171" t="s">
        <v>120</v>
      </c>
      <c r="BX5" s="270" t="s">
        <v>119</v>
      </c>
    </row>
    <row r="6" spans="2:76">
      <c r="B6" s="114"/>
      <c r="C6" s="115"/>
      <c r="D6" s="116"/>
      <c r="E6" s="56"/>
      <c r="F6" s="57"/>
      <c r="G6" s="58"/>
      <c r="H6" s="66"/>
      <c r="I6" s="184">
        <v>1</v>
      </c>
      <c r="J6" s="184"/>
      <c r="K6" s="184"/>
      <c r="L6" s="184"/>
      <c r="M6" s="184"/>
      <c r="N6" s="184"/>
      <c r="O6" s="184"/>
      <c r="P6" s="184"/>
      <c r="Q6" s="185"/>
      <c r="R6" s="183">
        <v>1</v>
      </c>
      <c r="S6" s="184"/>
      <c r="T6" s="184"/>
      <c r="U6" s="184"/>
      <c r="V6" s="184"/>
      <c r="W6" s="184"/>
      <c r="X6" s="184"/>
      <c r="Y6" s="184"/>
      <c r="Z6" s="185"/>
      <c r="AA6" s="183">
        <v>1</v>
      </c>
      <c r="AB6" s="184"/>
      <c r="AC6" s="184"/>
      <c r="AD6" s="184"/>
      <c r="AE6" s="184"/>
      <c r="AF6" s="185"/>
      <c r="AG6" s="183">
        <v>1</v>
      </c>
      <c r="AH6" s="184"/>
      <c r="AI6" s="184"/>
      <c r="AJ6" s="184"/>
      <c r="AK6" s="184"/>
      <c r="AL6" s="184"/>
      <c r="AM6" s="185"/>
      <c r="AN6" s="183">
        <v>1</v>
      </c>
      <c r="AO6" s="184"/>
      <c r="AP6" s="184"/>
      <c r="AQ6" s="184"/>
      <c r="AR6" s="184"/>
      <c r="AS6" s="184"/>
      <c r="AT6" s="185"/>
      <c r="AU6" s="183">
        <v>1</v>
      </c>
      <c r="AV6" s="184"/>
      <c r="AW6" s="184"/>
      <c r="AX6" s="184"/>
      <c r="AY6" s="184"/>
      <c r="AZ6" s="184"/>
      <c r="BA6" s="185"/>
      <c r="BB6" s="183">
        <v>1</v>
      </c>
      <c r="BC6" s="184"/>
      <c r="BD6" s="184"/>
      <c r="BE6" s="184"/>
      <c r="BF6" s="184"/>
      <c r="BG6" s="184"/>
      <c r="BH6" s="184"/>
      <c r="BI6" s="184"/>
      <c r="BJ6" s="67">
        <v>3</v>
      </c>
      <c r="BK6" s="68">
        <v>3</v>
      </c>
      <c r="BL6" s="69">
        <v>3</v>
      </c>
      <c r="BM6" s="69">
        <v>4</v>
      </c>
      <c r="BN6" s="69">
        <v>3</v>
      </c>
      <c r="BO6" s="69">
        <v>4</v>
      </c>
      <c r="BP6" s="69">
        <v>3</v>
      </c>
      <c r="BQ6" s="69">
        <v>3</v>
      </c>
      <c r="BR6" s="70">
        <v>6</v>
      </c>
      <c r="BS6" s="175"/>
      <c r="BT6" s="172"/>
      <c r="BU6" s="268"/>
      <c r="BV6" s="178"/>
      <c r="BW6" s="172"/>
      <c r="BX6" s="271"/>
    </row>
    <row r="7" spans="2:76">
      <c r="B7" s="114"/>
      <c r="C7" s="115"/>
      <c r="D7" s="116"/>
      <c r="E7" s="71"/>
      <c r="F7" s="57"/>
      <c r="G7" s="72"/>
      <c r="H7" s="73"/>
      <c r="I7" s="187">
        <v>1</v>
      </c>
      <c r="J7" s="187"/>
      <c r="K7" s="187"/>
      <c r="L7" s="187"/>
      <c r="M7" s="187"/>
      <c r="N7" s="187"/>
      <c r="O7" s="187"/>
      <c r="P7" s="187"/>
      <c r="Q7" s="188"/>
      <c r="R7" s="186">
        <v>1</v>
      </c>
      <c r="S7" s="187"/>
      <c r="T7" s="187"/>
      <c r="U7" s="187"/>
      <c r="V7" s="187"/>
      <c r="W7" s="187"/>
      <c r="X7" s="187"/>
      <c r="Y7" s="187"/>
      <c r="Z7" s="188"/>
      <c r="AA7" s="186">
        <v>1</v>
      </c>
      <c r="AB7" s="187"/>
      <c r="AC7" s="187"/>
      <c r="AD7" s="187"/>
      <c r="AE7" s="187"/>
      <c r="AF7" s="188"/>
      <c r="AG7" s="186">
        <v>1</v>
      </c>
      <c r="AH7" s="187"/>
      <c r="AI7" s="187"/>
      <c r="AJ7" s="187"/>
      <c r="AK7" s="187"/>
      <c r="AL7" s="187"/>
      <c r="AM7" s="188"/>
      <c r="AN7" s="186">
        <v>2</v>
      </c>
      <c r="AO7" s="187"/>
      <c r="AP7" s="187"/>
      <c r="AQ7" s="187"/>
      <c r="AR7" s="187"/>
      <c r="AS7" s="187"/>
      <c r="AT7" s="188"/>
      <c r="AU7" s="186">
        <v>1</v>
      </c>
      <c r="AV7" s="187"/>
      <c r="AW7" s="187"/>
      <c r="AX7" s="187"/>
      <c r="AY7" s="187"/>
      <c r="AZ7" s="187"/>
      <c r="BA7" s="188"/>
      <c r="BB7" s="186">
        <v>1</v>
      </c>
      <c r="BC7" s="187"/>
      <c r="BD7" s="187"/>
      <c r="BE7" s="187"/>
      <c r="BF7" s="187"/>
      <c r="BG7" s="187"/>
      <c r="BH7" s="187"/>
      <c r="BI7" s="187"/>
      <c r="BJ7" s="74">
        <v>2</v>
      </c>
      <c r="BK7" s="68">
        <v>2</v>
      </c>
      <c r="BL7" s="69">
        <v>2</v>
      </c>
      <c r="BM7" s="69">
        <v>3</v>
      </c>
      <c r="BN7" s="69">
        <v>2</v>
      </c>
      <c r="BO7" s="69">
        <v>3</v>
      </c>
      <c r="BP7" s="69">
        <v>2</v>
      </c>
      <c r="BQ7" s="69">
        <v>2</v>
      </c>
      <c r="BR7" s="70">
        <v>3</v>
      </c>
      <c r="BS7" s="175"/>
      <c r="BT7" s="172"/>
      <c r="BU7" s="268"/>
      <c r="BV7" s="178"/>
      <c r="BW7" s="172"/>
      <c r="BX7" s="271"/>
    </row>
    <row r="8" spans="2:76" ht="20" thickBot="1">
      <c r="B8" s="211"/>
      <c r="C8" s="212"/>
      <c r="D8" s="213"/>
      <c r="E8" s="86"/>
      <c r="F8" s="87"/>
      <c r="G8" s="88"/>
      <c r="H8" s="89"/>
      <c r="I8" s="181">
        <v>1</v>
      </c>
      <c r="J8" s="181"/>
      <c r="K8" s="181"/>
      <c r="L8" s="181"/>
      <c r="M8" s="181"/>
      <c r="N8" s="181"/>
      <c r="O8" s="181"/>
      <c r="P8" s="181"/>
      <c r="Q8" s="182"/>
      <c r="R8" s="180">
        <v>1</v>
      </c>
      <c r="S8" s="181"/>
      <c r="T8" s="181"/>
      <c r="U8" s="181"/>
      <c r="V8" s="181"/>
      <c r="W8" s="181"/>
      <c r="X8" s="181"/>
      <c r="Y8" s="181"/>
      <c r="Z8" s="182"/>
      <c r="AA8" s="180">
        <v>2</v>
      </c>
      <c r="AB8" s="181"/>
      <c r="AC8" s="181"/>
      <c r="AD8" s="181"/>
      <c r="AE8" s="181"/>
      <c r="AF8" s="182"/>
      <c r="AG8" s="180">
        <v>1</v>
      </c>
      <c r="AH8" s="181"/>
      <c r="AI8" s="181"/>
      <c r="AJ8" s="181"/>
      <c r="AK8" s="181"/>
      <c r="AL8" s="181"/>
      <c r="AM8" s="182"/>
      <c r="AN8" s="180">
        <v>1</v>
      </c>
      <c r="AO8" s="181"/>
      <c r="AP8" s="181"/>
      <c r="AQ8" s="181"/>
      <c r="AR8" s="181"/>
      <c r="AS8" s="181"/>
      <c r="AT8" s="182"/>
      <c r="AU8" s="180">
        <v>1</v>
      </c>
      <c r="AV8" s="181"/>
      <c r="AW8" s="181"/>
      <c r="AX8" s="181"/>
      <c r="AY8" s="181"/>
      <c r="AZ8" s="181"/>
      <c r="BA8" s="182"/>
      <c r="BB8" s="180">
        <v>1</v>
      </c>
      <c r="BC8" s="181"/>
      <c r="BD8" s="181"/>
      <c r="BE8" s="181"/>
      <c r="BF8" s="181"/>
      <c r="BG8" s="181"/>
      <c r="BH8" s="181"/>
      <c r="BI8" s="181"/>
      <c r="BJ8" s="90">
        <v>1</v>
      </c>
      <c r="BK8" s="91">
        <v>1</v>
      </c>
      <c r="BL8" s="92">
        <v>1</v>
      </c>
      <c r="BM8" s="92">
        <v>2</v>
      </c>
      <c r="BN8" s="92">
        <v>1</v>
      </c>
      <c r="BO8" s="92">
        <v>1</v>
      </c>
      <c r="BP8" s="92">
        <v>1</v>
      </c>
      <c r="BQ8" s="92">
        <v>1</v>
      </c>
      <c r="BR8" s="93">
        <v>1</v>
      </c>
      <c r="BS8" s="176"/>
      <c r="BT8" s="173"/>
      <c r="BU8" s="269"/>
      <c r="BV8" s="179"/>
      <c r="BW8" s="173"/>
      <c r="BX8" s="272"/>
    </row>
    <row r="9" spans="2:76" s="29" customFormat="1" ht="18" customHeight="1">
      <c r="B9" s="254" t="s">
        <v>132</v>
      </c>
      <c r="C9" s="255" t="s">
        <v>126</v>
      </c>
      <c r="D9" s="256" t="s">
        <v>136</v>
      </c>
      <c r="E9" s="273" t="str">
        <f>IF(COUNTBLANK(進歩状況一覧!AJ8:AM8)=3,"●","")</f>
        <v/>
      </c>
      <c r="F9" s="274" t="str">
        <f>IF(COUNTBLANK(進歩状況一覧!AJ8:AM8)=2,"●","")</f>
        <v/>
      </c>
      <c r="G9" s="274" t="str">
        <f>IF(COUNTBLANK(進歩状況一覧!AJ8:AM8)=1,"●","")</f>
        <v/>
      </c>
      <c r="H9" s="275" t="str">
        <f>IF(COUNTBLANK(進歩状況一覧!AJ8:AM8)=0,"●","")</f>
        <v/>
      </c>
      <c r="I9" s="241"/>
      <c r="J9" s="242"/>
      <c r="K9" s="242"/>
      <c r="L9" s="242"/>
      <c r="M9" s="242"/>
      <c r="N9" s="242"/>
      <c r="O9" s="242"/>
      <c r="P9" s="242"/>
      <c r="Q9" s="243"/>
      <c r="R9" s="241"/>
      <c r="S9" s="242"/>
      <c r="T9" s="242"/>
      <c r="U9" s="242"/>
      <c r="V9" s="242"/>
      <c r="W9" s="242"/>
      <c r="X9" s="242"/>
      <c r="Y9" s="242"/>
      <c r="Z9" s="244"/>
      <c r="AA9" s="241"/>
      <c r="AB9" s="242"/>
      <c r="AC9" s="242"/>
      <c r="AD9" s="242"/>
      <c r="AE9" s="242"/>
      <c r="AF9" s="243"/>
      <c r="AG9" s="241"/>
      <c r="AH9" s="242"/>
      <c r="AI9" s="242"/>
      <c r="AJ9" s="242"/>
      <c r="AK9" s="242"/>
      <c r="AL9" s="242"/>
      <c r="AM9" s="244"/>
      <c r="AN9" s="241"/>
      <c r="AO9" s="242"/>
      <c r="AP9" s="242"/>
      <c r="AQ9" s="242"/>
      <c r="AR9" s="242"/>
      <c r="AS9" s="242"/>
      <c r="AT9" s="243"/>
      <c r="AU9" s="241"/>
      <c r="AV9" s="242"/>
      <c r="AW9" s="242"/>
      <c r="AX9" s="242"/>
      <c r="AY9" s="242"/>
      <c r="AZ9" s="242"/>
      <c r="BA9" s="244"/>
      <c r="BB9" s="241"/>
      <c r="BC9" s="242"/>
      <c r="BD9" s="242"/>
      <c r="BE9" s="242"/>
      <c r="BF9" s="242"/>
      <c r="BG9" s="242"/>
      <c r="BH9" s="242"/>
      <c r="BI9" s="244"/>
      <c r="BJ9" s="232">
        <f>COUNTIF(I9:BI9,"◎")</f>
        <v>0</v>
      </c>
      <c r="BK9" s="278">
        <f>COUNTIF(I9:Q9,"◎")+COUNTIF(I9:Q9,"○")</f>
        <v>0</v>
      </c>
      <c r="BL9" s="229">
        <f>COUNTIF(R9:Z9,"◎")+COUNTIF(R9:Z9,"○")</f>
        <v>0</v>
      </c>
      <c r="BM9" s="229">
        <f>COUNTIF(AA9:AF9,"◎")+COUNTIF(AA9:AF9,"○")</f>
        <v>0</v>
      </c>
      <c r="BN9" s="229">
        <f>COUNTIF(AG9:AM9,"◎")+COUNTIF(AG9:AM9,"○")</f>
        <v>0</v>
      </c>
      <c r="BO9" s="229">
        <f>COUNTIF(AN9:AT9,"◎")+COUNTIF(AN9:AT9,"○")</f>
        <v>0</v>
      </c>
      <c r="BP9" s="229">
        <f>COUNTIF(AU9:BA9,"◎")+COUNTIF(AU9:BA9,"○")</f>
        <v>0</v>
      </c>
      <c r="BQ9" s="229">
        <f>COUNTIF(BB9:BI9,"◎")+COUNTIF(BB9:BI9,"○")</f>
        <v>0</v>
      </c>
      <c r="BR9" s="232">
        <f>BJ9</f>
        <v>0</v>
      </c>
      <c r="BS9" s="260"/>
      <c r="BT9" s="280">
        <f>SUM(BK9:BQ9)</f>
        <v>0</v>
      </c>
      <c r="BU9" s="229">
        <f t="shared" ref="BU9:BU39" si="0">BT9-BS9</f>
        <v>0</v>
      </c>
      <c r="BV9" s="262"/>
      <c r="BW9" s="280">
        <f t="shared" ref="BW9:BW39" si="1">BR9</f>
        <v>0</v>
      </c>
      <c r="BX9" s="232">
        <f t="shared" ref="BX9:BX39" si="2">BW9-BV9</f>
        <v>0</v>
      </c>
    </row>
    <row r="10" spans="2:76" s="29" customFormat="1" ht="18" customHeight="1">
      <c r="B10" s="254"/>
      <c r="C10" s="255" t="s">
        <v>65</v>
      </c>
      <c r="D10" s="256" t="s">
        <v>137</v>
      </c>
      <c r="E10" s="273" t="str">
        <f>IF(COUNTBLANK(進歩状況一覧!AJ9:AM9)=3,"●","")</f>
        <v/>
      </c>
      <c r="F10" s="274" t="str">
        <f>IF(COUNTBLANK(進歩状況一覧!AJ9:AM9)=2,"●","")</f>
        <v/>
      </c>
      <c r="G10" s="274" t="str">
        <f>IF(COUNTBLANK(進歩状況一覧!AJ9:AM9)=1,"●","")</f>
        <v/>
      </c>
      <c r="H10" s="275" t="str">
        <f>IF(COUNTBLANK(進歩状況一覧!AJ9:AM9)=0,"●","")</f>
        <v/>
      </c>
      <c r="I10" s="241"/>
      <c r="J10" s="242"/>
      <c r="K10" s="242"/>
      <c r="L10" s="242"/>
      <c r="M10" s="242"/>
      <c r="N10" s="242"/>
      <c r="O10" s="242"/>
      <c r="P10" s="242"/>
      <c r="Q10" s="243"/>
      <c r="R10" s="241"/>
      <c r="S10" s="242"/>
      <c r="T10" s="242"/>
      <c r="U10" s="242"/>
      <c r="V10" s="242"/>
      <c r="W10" s="242"/>
      <c r="X10" s="242"/>
      <c r="Y10" s="242"/>
      <c r="Z10" s="244"/>
      <c r="AA10" s="241"/>
      <c r="AB10" s="242"/>
      <c r="AC10" s="242"/>
      <c r="AD10" s="242"/>
      <c r="AE10" s="242"/>
      <c r="AF10" s="243"/>
      <c r="AG10" s="241"/>
      <c r="AH10" s="242"/>
      <c r="AI10" s="242"/>
      <c r="AJ10" s="242"/>
      <c r="AK10" s="242"/>
      <c r="AL10" s="242"/>
      <c r="AM10" s="244"/>
      <c r="AN10" s="241"/>
      <c r="AO10" s="242"/>
      <c r="AP10" s="242"/>
      <c r="AQ10" s="242"/>
      <c r="AR10" s="242"/>
      <c r="AS10" s="242"/>
      <c r="AT10" s="243"/>
      <c r="AU10" s="241"/>
      <c r="AV10" s="242"/>
      <c r="AW10" s="242"/>
      <c r="AX10" s="242"/>
      <c r="AY10" s="242"/>
      <c r="AZ10" s="242"/>
      <c r="BA10" s="244"/>
      <c r="BB10" s="241"/>
      <c r="BC10" s="242"/>
      <c r="BD10" s="242"/>
      <c r="BE10" s="242"/>
      <c r="BF10" s="242"/>
      <c r="BG10" s="242"/>
      <c r="BH10" s="242"/>
      <c r="BI10" s="244"/>
      <c r="BJ10" s="232">
        <f t="shared" ref="BJ10:BJ39" si="3">COUNTIF(I10:BI10,"◎")</f>
        <v>0</v>
      </c>
      <c r="BK10" s="278">
        <f t="shared" ref="BK10:BK13" si="4">COUNTIF(I10:Q10,"◎")+COUNTIF(I10:Q10,"○")</f>
        <v>0</v>
      </c>
      <c r="BL10" s="229">
        <f t="shared" ref="BL10:BL13" si="5">COUNTIF(R10:Z10,"◎")+COUNTIF(R10:Z10,"○")</f>
        <v>0</v>
      </c>
      <c r="BM10" s="229">
        <f t="shared" ref="BM10:BM13" si="6">COUNTIF(AA10:AF10,"◎")+COUNTIF(AA10:AF10,"○")</f>
        <v>0</v>
      </c>
      <c r="BN10" s="229">
        <f t="shared" ref="BN10:BN13" si="7">COUNTIF(AG10:AM10,"◎")+COUNTIF(AG10:AM10,"○")</f>
        <v>0</v>
      </c>
      <c r="BO10" s="229">
        <f t="shared" ref="BO10:BO13" si="8">COUNTIF(AN10:AT10,"◎")+COUNTIF(AN10:AT10,"○")</f>
        <v>0</v>
      </c>
      <c r="BP10" s="229">
        <f t="shared" ref="BP10:BP13" si="9">COUNTIF(AU10:BA10,"◎")+COUNTIF(AU10:BA10,"○")</f>
        <v>0</v>
      </c>
      <c r="BQ10" s="229">
        <f t="shared" ref="BQ10:BQ13" si="10">COUNTIF(BB10:BI10,"◎")+COUNTIF(BB10:BI10,"○")</f>
        <v>0</v>
      </c>
      <c r="BR10" s="232">
        <f t="shared" ref="BR10:BR13" si="11">BJ10</f>
        <v>0</v>
      </c>
      <c r="BS10" s="260"/>
      <c r="BT10" s="280">
        <f t="shared" ref="BT10:BT21" si="12">SUM(BK10:BQ10)</f>
        <v>0</v>
      </c>
      <c r="BU10" s="229">
        <f t="shared" si="0"/>
        <v>0</v>
      </c>
      <c r="BV10" s="262"/>
      <c r="BW10" s="280">
        <f t="shared" si="1"/>
        <v>0</v>
      </c>
      <c r="BX10" s="232">
        <f t="shared" si="2"/>
        <v>0</v>
      </c>
    </row>
    <row r="11" spans="2:76" s="29" customFormat="1" ht="18" customHeight="1">
      <c r="B11" s="254"/>
      <c r="C11" s="255"/>
      <c r="D11" s="256" t="s">
        <v>138</v>
      </c>
      <c r="E11" s="274" t="str">
        <f>IF(COUNTBLANK(進歩状況一覧!AJ10:AM10)=3,"●","")</f>
        <v/>
      </c>
      <c r="F11" s="274" t="str">
        <f>IF(COUNTBLANK(進歩状況一覧!AJ10:AM10)=2,"●","")</f>
        <v/>
      </c>
      <c r="G11" s="274" t="str">
        <f>IF(COUNTBLANK(進歩状況一覧!AJ10:AM10)=1,"●","")</f>
        <v/>
      </c>
      <c r="H11" s="275" t="str">
        <f>IF(COUNTBLANK(進歩状況一覧!AJ10:AM10)=0,"●","")</f>
        <v/>
      </c>
      <c r="I11" s="242"/>
      <c r="J11" s="242"/>
      <c r="K11" s="242"/>
      <c r="L11" s="242"/>
      <c r="M11" s="242"/>
      <c r="N11" s="242"/>
      <c r="O11" s="242"/>
      <c r="P11" s="242"/>
      <c r="Q11" s="244"/>
      <c r="R11" s="241"/>
      <c r="S11" s="242"/>
      <c r="T11" s="242"/>
      <c r="U11" s="242"/>
      <c r="V11" s="242"/>
      <c r="W11" s="242"/>
      <c r="X11" s="242"/>
      <c r="Y11" s="242"/>
      <c r="Z11" s="244"/>
      <c r="AA11" s="241"/>
      <c r="AB11" s="242"/>
      <c r="AC11" s="242"/>
      <c r="AD11" s="242"/>
      <c r="AE11" s="242"/>
      <c r="AF11" s="244"/>
      <c r="AG11" s="241"/>
      <c r="AH11" s="242"/>
      <c r="AI11" s="242"/>
      <c r="AJ11" s="242"/>
      <c r="AK11" s="242"/>
      <c r="AL11" s="242"/>
      <c r="AM11" s="244"/>
      <c r="AN11" s="241"/>
      <c r="AO11" s="242"/>
      <c r="AP11" s="242"/>
      <c r="AQ11" s="242"/>
      <c r="AR11" s="242"/>
      <c r="AS11" s="242"/>
      <c r="AT11" s="243"/>
      <c r="AU11" s="241"/>
      <c r="AV11" s="242"/>
      <c r="AW11" s="242"/>
      <c r="AX11" s="242"/>
      <c r="AY11" s="242"/>
      <c r="AZ11" s="242"/>
      <c r="BA11" s="244"/>
      <c r="BB11" s="241"/>
      <c r="BC11" s="242"/>
      <c r="BD11" s="242"/>
      <c r="BE11" s="242"/>
      <c r="BF11" s="242"/>
      <c r="BG11" s="242"/>
      <c r="BH11" s="242"/>
      <c r="BI11" s="244"/>
      <c r="BJ11" s="232">
        <f>COUNTIF(I11:BI11,"◎")</f>
        <v>0</v>
      </c>
      <c r="BK11" s="278">
        <f>COUNTIF(I11:Q11,"◎")+COUNTIF(I11:Q11,"○")</f>
        <v>0</v>
      </c>
      <c r="BL11" s="229">
        <f>COUNTIF(R11:Z11,"◎")+COUNTIF(R11:Z11,"○")</f>
        <v>0</v>
      </c>
      <c r="BM11" s="229">
        <f>COUNTIF(AA11:AF11,"◎")+COUNTIF(AA11:AF11,"○")</f>
        <v>0</v>
      </c>
      <c r="BN11" s="229">
        <f>COUNTIF(AG11:AM11,"◎")+COUNTIF(AG11:AM11,"○")</f>
        <v>0</v>
      </c>
      <c r="BO11" s="229">
        <f>COUNTIF(AN11:AT11,"◎")+COUNTIF(AN11:AT11,"○")</f>
        <v>0</v>
      </c>
      <c r="BP11" s="229">
        <f>COUNTIF(AU11:BA11,"◎")+COUNTIF(AU11:BA11,"○")</f>
        <v>0</v>
      </c>
      <c r="BQ11" s="229">
        <f>COUNTIF(BB11:BI11,"◎")+COUNTIF(BB11:BI11,"○")</f>
        <v>0</v>
      </c>
      <c r="BR11" s="232">
        <f>BJ11</f>
        <v>0</v>
      </c>
      <c r="BS11" s="260"/>
      <c r="BT11" s="280">
        <f>SUM(BK11:BQ11)</f>
        <v>0</v>
      </c>
      <c r="BU11" s="229">
        <f>BT11-BS11</f>
        <v>0</v>
      </c>
      <c r="BV11" s="262"/>
      <c r="BW11" s="280">
        <f>BR11</f>
        <v>0</v>
      </c>
      <c r="BX11" s="232">
        <f>BW11-BV11</f>
        <v>0</v>
      </c>
    </row>
    <row r="12" spans="2:76" s="29" customFormat="1" ht="18" customHeight="1">
      <c r="B12" s="254"/>
      <c r="C12" s="255"/>
      <c r="D12" s="256" t="s">
        <v>139</v>
      </c>
      <c r="E12" s="273" t="str">
        <f>IF(COUNTBLANK(進歩状況一覧!AJ11:AM11)=3,"●","")</f>
        <v/>
      </c>
      <c r="F12" s="274" t="str">
        <f>IF(COUNTBLANK(進歩状況一覧!AJ11:AM11)=2,"●","")</f>
        <v/>
      </c>
      <c r="G12" s="274" t="str">
        <f>IF(COUNTBLANK(進歩状況一覧!AJ11:AM11)=1,"●","")</f>
        <v/>
      </c>
      <c r="H12" s="275" t="str">
        <f>IF(COUNTBLANK(進歩状況一覧!AJ11:AM11)=0,"●","")</f>
        <v/>
      </c>
      <c r="I12" s="242"/>
      <c r="J12" s="242"/>
      <c r="K12" s="242"/>
      <c r="L12" s="242"/>
      <c r="M12" s="242"/>
      <c r="N12" s="242"/>
      <c r="O12" s="242"/>
      <c r="P12" s="242"/>
      <c r="Q12" s="244"/>
      <c r="R12" s="241"/>
      <c r="S12" s="242"/>
      <c r="T12" s="242"/>
      <c r="U12" s="242"/>
      <c r="V12" s="242"/>
      <c r="W12" s="242"/>
      <c r="X12" s="242"/>
      <c r="Y12" s="242"/>
      <c r="Z12" s="244"/>
      <c r="AA12" s="241"/>
      <c r="AB12" s="242"/>
      <c r="AC12" s="242"/>
      <c r="AD12" s="242"/>
      <c r="AE12" s="242"/>
      <c r="AF12" s="244"/>
      <c r="AG12" s="241"/>
      <c r="AH12" s="242"/>
      <c r="AI12" s="242"/>
      <c r="AJ12" s="242"/>
      <c r="AK12" s="242"/>
      <c r="AL12" s="242"/>
      <c r="AM12" s="244"/>
      <c r="AN12" s="241"/>
      <c r="AO12" s="242"/>
      <c r="AP12" s="242"/>
      <c r="AQ12" s="242"/>
      <c r="AR12" s="242"/>
      <c r="AS12" s="242"/>
      <c r="AT12" s="243"/>
      <c r="AU12" s="241"/>
      <c r="AV12" s="242"/>
      <c r="AW12" s="242"/>
      <c r="AX12" s="242"/>
      <c r="AY12" s="242"/>
      <c r="AZ12" s="242"/>
      <c r="BA12" s="244"/>
      <c r="BB12" s="241"/>
      <c r="BC12" s="242"/>
      <c r="BD12" s="242"/>
      <c r="BE12" s="242"/>
      <c r="BF12" s="242"/>
      <c r="BG12" s="242"/>
      <c r="BH12" s="242"/>
      <c r="BI12" s="244"/>
      <c r="BJ12" s="232">
        <f>COUNTIF(I12:BI12,"◎")</f>
        <v>0</v>
      </c>
      <c r="BK12" s="278">
        <f>COUNTIF(I12:Q12,"◎")+COUNTIF(I12:Q12,"○")</f>
        <v>0</v>
      </c>
      <c r="BL12" s="229">
        <f>COUNTIF(R12:Z12,"◎")+COUNTIF(R12:Z12,"○")</f>
        <v>0</v>
      </c>
      <c r="BM12" s="229">
        <f>COUNTIF(AA12:AF12,"◎")+COUNTIF(AA12:AF12,"○")</f>
        <v>0</v>
      </c>
      <c r="BN12" s="229">
        <f>COUNTIF(AG12:AM12,"◎")+COUNTIF(AG12:AM12,"○")</f>
        <v>0</v>
      </c>
      <c r="BO12" s="229">
        <f>COUNTIF(AN12:AT12,"◎")+COUNTIF(AN12:AT12,"○")</f>
        <v>0</v>
      </c>
      <c r="BP12" s="229">
        <f>COUNTIF(AU12:BA12,"◎")+COUNTIF(AU12:BA12,"○")</f>
        <v>0</v>
      </c>
      <c r="BQ12" s="229">
        <f>COUNTIF(BB12:BI12,"◎")+COUNTIF(BB12:BI12,"○")</f>
        <v>0</v>
      </c>
      <c r="BR12" s="232">
        <f>BJ12</f>
        <v>0</v>
      </c>
      <c r="BS12" s="260"/>
      <c r="BT12" s="280">
        <f>SUM(BK12:BQ12)</f>
        <v>0</v>
      </c>
      <c r="BU12" s="229">
        <f>BT12-BS12</f>
        <v>0</v>
      </c>
      <c r="BV12" s="262"/>
      <c r="BW12" s="280">
        <f>BR12</f>
        <v>0</v>
      </c>
      <c r="BX12" s="232">
        <f>BW12-BV12</f>
        <v>0</v>
      </c>
    </row>
    <row r="13" spans="2:76" s="29" customFormat="1" ht="18" customHeight="1">
      <c r="B13" s="254"/>
      <c r="C13" s="255"/>
      <c r="D13" s="256" t="s">
        <v>140</v>
      </c>
      <c r="E13" s="274" t="str">
        <f>IF(COUNTBLANK(進歩状況一覧!AJ12:AM12)=3,"●","")</f>
        <v/>
      </c>
      <c r="F13" s="274" t="str">
        <f>IF(COUNTBLANK(進歩状況一覧!AJ12:AM12)=2,"●","")</f>
        <v/>
      </c>
      <c r="G13" s="274" t="str">
        <f>IF(COUNTBLANK(進歩状況一覧!AJ12:AM12)=1,"●","")</f>
        <v/>
      </c>
      <c r="H13" s="275" t="str">
        <f>IF(COUNTBLANK(進歩状況一覧!AJ12:AM12)=0,"●","")</f>
        <v/>
      </c>
      <c r="I13" s="242"/>
      <c r="J13" s="242"/>
      <c r="K13" s="242"/>
      <c r="L13" s="242"/>
      <c r="M13" s="242"/>
      <c r="N13" s="242"/>
      <c r="O13" s="242"/>
      <c r="P13" s="242"/>
      <c r="Q13" s="244"/>
      <c r="R13" s="241"/>
      <c r="S13" s="242"/>
      <c r="T13" s="242"/>
      <c r="U13" s="242"/>
      <c r="V13" s="242"/>
      <c r="W13" s="242"/>
      <c r="X13" s="242"/>
      <c r="Y13" s="242"/>
      <c r="Z13" s="244"/>
      <c r="AA13" s="241"/>
      <c r="AB13" s="242"/>
      <c r="AC13" s="242"/>
      <c r="AD13" s="242"/>
      <c r="AE13" s="242"/>
      <c r="AF13" s="244"/>
      <c r="AG13" s="241"/>
      <c r="AH13" s="242"/>
      <c r="AI13" s="242"/>
      <c r="AJ13" s="242"/>
      <c r="AK13" s="242"/>
      <c r="AL13" s="242"/>
      <c r="AM13" s="244"/>
      <c r="AN13" s="241"/>
      <c r="AO13" s="242"/>
      <c r="AP13" s="242"/>
      <c r="AQ13" s="242"/>
      <c r="AR13" s="242"/>
      <c r="AS13" s="242"/>
      <c r="AT13" s="243"/>
      <c r="AU13" s="241"/>
      <c r="AV13" s="242"/>
      <c r="AW13" s="242"/>
      <c r="AX13" s="242"/>
      <c r="AY13" s="242"/>
      <c r="AZ13" s="242"/>
      <c r="BA13" s="244"/>
      <c r="BB13" s="241"/>
      <c r="BC13" s="242"/>
      <c r="BD13" s="242"/>
      <c r="BE13" s="242"/>
      <c r="BF13" s="242"/>
      <c r="BG13" s="242"/>
      <c r="BH13" s="242"/>
      <c r="BI13" s="244"/>
      <c r="BJ13" s="232">
        <f t="shared" si="3"/>
        <v>0</v>
      </c>
      <c r="BK13" s="278">
        <f t="shared" si="4"/>
        <v>0</v>
      </c>
      <c r="BL13" s="229">
        <f t="shared" si="5"/>
        <v>0</v>
      </c>
      <c r="BM13" s="229">
        <f t="shared" si="6"/>
        <v>0</v>
      </c>
      <c r="BN13" s="229">
        <f t="shared" si="7"/>
        <v>0</v>
      </c>
      <c r="BO13" s="229">
        <f t="shared" si="8"/>
        <v>0</v>
      </c>
      <c r="BP13" s="229">
        <f t="shared" si="9"/>
        <v>0</v>
      </c>
      <c r="BQ13" s="229">
        <f t="shared" si="10"/>
        <v>0</v>
      </c>
      <c r="BR13" s="232">
        <f t="shared" si="11"/>
        <v>0</v>
      </c>
      <c r="BS13" s="260"/>
      <c r="BT13" s="280">
        <f t="shared" si="12"/>
        <v>0</v>
      </c>
      <c r="BU13" s="229">
        <f t="shared" si="0"/>
        <v>0</v>
      </c>
      <c r="BV13" s="262"/>
      <c r="BW13" s="280">
        <f t="shared" si="1"/>
        <v>0</v>
      </c>
      <c r="BX13" s="232">
        <f t="shared" si="2"/>
        <v>0</v>
      </c>
    </row>
    <row r="14" spans="2:76" s="29" customFormat="1" ht="18" customHeight="1">
      <c r="B14" s="254"/>
      <c r="C14" s="255"/>
      <c r="D14" s="256" t="s">
        <v>141</v>
      </c>
      <c r="E14" s="274" t="str">
        <f>IF(COUNTBLANK(進歩状況一覧!AJ13:AM13)=3,"●","")</f>
        <v/>
      </c>
      <c r="F14" s="274" t="str">
        <f>IF(COUNTBLANK(進歩状況一覧!AJ13:AM13)=2,"●","")</f>
        <v/>
      </c>
      <c r="G14" s="274" t="str">
        <f>IF(COUNTBLANK(進歩状況一覧!AJ13:AM13)=1,"●","")</f>
        <v/>
      </c>
      <c r="H14" s="275" t="str">
        <f>IF(COUNTBLANK(進歩状況一覧!AJ13:AM13)=0,"●","")</f>
        <v/>
      </c>
      <c r="I14" s="242"/>
      <c r="J14" s="242"/>
      <c r="K14" s="242"/>
      <c r="L14" s="242"/>
      <c r="M14" s="242"/>
      <c r="N14" s="242"/>
      <c r="O14" s="242"/>
      <c r="P14" s="242"/>
      <c r="Q14" s="244"/>
      <c r="R14" s="241"/>
      <c r="S14" s="242"/>
      <c r="T14" s="242"/>
      <c r="U14" s="242"/>
      <c r="V14" s="242"/>
      <c r="W14" s="242"/>
      <c r="X14" s="242"/>
      <c r="Y14" s="242"/>
      <c r="Z14" s="244"/>
      <c r="AA14" s="241"/>
      <c r="AB14" s="242"/>
      <c r="AC14" s="242"/>
      <c r="AD14" s="242"/>
      <c r="AE14" s="242"/>
      <c r="AF14" s="244"/>
      <c r="AG14" s="241"/>
      <c r="AH14" s="242"/>
      <c r="AI14" s="242"/>
      <c r="AJ14" s="242"/>
      <c r="AK14" s="242"/>
      <c r="AL14" s="242"/>
      <c r="AM14" s="244"/>
      <c r="AN14" s="241"/>
      <c r="AO14" s="242"/>
      <c r="AP14" s="242"/>
      <c r="AQ14" s="242"/>
      <c r="AR14" s="242"/>
      <c r="AS14" s="242"/>
      <c r="AT14" s="243"/>
      <c r="AU14" s="241"/>
      <c r="AV14" s="242"/>
      <c r="AW14" s="242"/>
      <c r="AX14" s="242"/>
      <c r="AY14" s="242"/>
      <c r="AZ14" s="242"/>
      <c r="BA14" s="244"/>
      <c r="BB14" s="241"/>
      <c r="BC14" s="242"/>
      <c r="BD14" s="242"/>
      <c r="BE14" s="242"/>
      <c r="BF14" s="242"/>
      <c r="BG14" s="242"/>
      <c r="BH14" s="242"/>
      <c r="BI14" s="244"/>
      <c r="BJ14" s="232">
        <f t="shared" si="3"/>
        <v>0</v>
      </c>
      <c r="BK14" s="278">
        <f t="shared" ref="BK14:BK39" si="13">COUNTIF(I14:Q14,"◎")+COUNTIF(I14:Q14,"○")</f>
        <v>0</v>
      </c>
      <c r="BL14" s="229">
        <f t="shared" ref="BL14:BL39" si="14">COUNTIF(R14:Z14,"◎")+COUNTIF(R14:Z14,"○")</f>
        <v>0</v>
      </c>
      <c r="BM14" s="229">
        <f t="shared" ref="BM14:BM39" si="15">COUNTIF(AA14:AF14,"◎")+COUNTIF(AA14:AF14,"○")</f>
        <v>0</v>
      </c>
      <c r="BN14" s="229">
        <f t="shared" ref="BN14:BN39" si="16">COUNTIF(AG14:AM14,"◎")+COUNTIF(AG14:AM14,"○")</f>
        <v>0</v>
      </c>
      <c r="BO14" s="229">
        <f t="shared" ref="BO14:BO39" si="17">COUNTIF(AN14:AT14,"◎")+COUNTIF(AN14:AT14,"○")</f>
        <v>0</v>
      </c>
      <c r="BP14" s="229">
        <f t="shared" ref="BP14:BP39" si="18">COUNTIF(AU14:BA14,"◎")+COUNTIF(AU14:BA14,"○")</f>
        <v>0</v>
      </c>
      <c r="BQ14" s="229">
        <f t="shared" ref="BQ14:BQ39" si="19">COUNTIF(BB14:BI14,"◎")+COUNTIF(BB14:BI14,"○")</f>
        <v>0</v>
      </c>
      <c r="BR14" s="232">
        <f t="shared" ref="BR14:BR39" si="20">BJ14</f>
        <v>0</v>
      </c>
      <c r="BS14" s="260"/>
      <c r="BT14" s="280">
        <f t="shared" si="12"/>
        <v>0</v>
      </c>
      <c r="BU14" s="229">
        <f t="shared" si="0"/>
        <v>0</v>
      </c>
      <c r="BV14" s="262"/>
      <c r="BW14" s="280">
        <f t="shared" si="1"/>
        <v>0</v>
      </c>
      <c r="BX14" s="232">
        <f t="shared" si="2"/>
        <v>0</v>
      </c>
    </row>
    <row r="15" spans="2:76" s="29" customFormat="1" ht="18" customHeight="1">
      <c r="B15" s="254"/>
      <c r="C15" s="255"/>
      <c r="D15" s="256" t="s">
        <v>142</v>
      </c>
      <c r="E15" s="274" t="str">
        <f>IF(COUNTBLANK(進歩状況一覧!AJ14:AM14)=3,"●","")</f>
        <v/>
      </c>
      <c r="F15" s="274" t="str">
        <f>IF(COUNTBLANK(進歩状況一覧!AJ14:AM14)=2,"●","")</f>
        <v/>
      </c>
      <c r="G15" s="274" t="str">
        <f>IF(COUNTBLANK(進歩状況一覧!AJ14:AM14)=1,"●","")</f>
        <v/>
      </c>
      <c r="H15" s="275" t="str">
        <f>IF(COUNTBLANK(進歩状況一覧!AJ14:AM14)=0,"●","")</f>
        <v/>
      </c>
      <c r="I15" s="242"/>
      <c r="J15" s="242"/>
      <c r="K15" s="242"/>
      <c r="L15" s="242"/>
      <c r="M15" s="242"/>
      <c r="N15" s="242"/>
      <c r="O15" s="242"/>
      <c r="P15" s="242"/>
      <c r="Q15" s="244"/>
      <c r="R15" s="241"/>
      <c r="S15" s="242"/>
      <c r="T15" s="242"/>
      <c r="U15" s="242"/>
      <c r="V15" s="242"/>
      <c r="W15" s="242"/>
      <c r="X15" s="242"/>
      <c r="Y15" s="242"/>
      <c r="Z15" s="244"/>
      <c r="AA15" s="241"/>
      <c r="AB15" s="242"/>
      <c r="AC15" s="242"/>
      <c r="AD15" s="242"/>
      <c r="AE15" s="242"/>
      <c r="AF15" s="244"/>
      <c r="AG15" s="241"/>
      <c r="AH15" s="242"/>
      <c r="AI15" s="242"/>
      <c r="AJ15" s="242"/>
      <c r="AK15" s="242"/>
      <c r="AL15" s="242"/>
      <c r="AM15" s="244"/>
      <c r="AN15" s="241"/>
      <c r="AO15" s="242"/>
      <c r="AP15" s="242"/>
      <c r="AQ15" s="242"/>
      <c r="AR15" s="242"/>
      <c r="AS15" s="242"/>
      <c r="AT15" s="243"/>
      <c r="AU15" s="241"/>
      <c r="AV15" s="242"/>
      <c r="AW15" s="242"/>
      <c r="AX15" s="242"/>
      <c r="AY15" s="242"/>
      <c r="AZ15" s="242"/>
      <c r="BA15" s="244"/>
      <c r="BB15" s="241"/>
      <c r="BC15" s="242"/>
      <c r="BD15" s="242"/>
      <c r="BE15" s="242"/>
      <c r="BF15" s="242"/>
      <c r="BG15" s="242"/>
      <c r="BH15" s="242"/>
      <c r="BI15" s="244"/>
      <c r="BJ15" s="232">
        <f t="shared" si="3"/>
        <v>0</v>
      </c>
      <c r="BK15" s="278">
        <f t="shared" si="13"/>
        <v>0</v>
      </c>
      <c r="BL15" s="229">
        <f t="shared" si="14"/>
        <v>0</v>
      </c>
      <c r="BM15" s="229">
        <f t="shared" si="15"/>
        <v>0</v>
      </c>
      <c r="BN15" s="229">
        <f t="shared" si="16"/>
        <v>0</v>
      </c>
      <c r="BO15" s="229">
        <f t="shared" si="17"/>
        <v>0</v>
      </c>
      <c r="BP15" s="229">
        <f t="shared" si="18"/>
        <v>0</v>
      </c>
      <c r="BQ15" s="229">
        <f t="shared" si="19"/>
        <v>0</v>
      </c>
      <c r="BR15" s="232">
        <f t="shared" si="20"/>
        <v>0</v>
      </c>
      <c r="BS15" s="260"/>
      <c r="BT15" s="280">
        <f t="shared" si="12"/>
        <v>0</v>
      </c>
      <c r="BU15" s="229">
        <f t="shared" si="0"/>
        <v>0</v>
      </c>
      <c r="BV15" s="262"/>
      <c r="BW15" s="280">
        <f t="shared" si="1"/>
        <v>0</v>
      </c>
      <c r="BX15" s="232">
        <f t="shared" si="2"/>
        <v>0</v>
      </c>
    </row>
    <row r="16" spans="2:76" s="29" customFormat="1" ht="18" customHeight="1">
      <c r="B16" s="254"/>
      <c r="C16" s="255"/>
      <c r="D16" s="256" t="s">
        <v>143</v>
      </c>
      <c r="E16" s="274" t="str">
        <f>IF(COUNTBLANK(進歩状況一覧!AJ15:AM15)=3,"●","")</f>
        <v/>
      </c>
      <c r="F16" s="274" t="str">
        <f>IF(COUNTBLANK(進歩状況一覧!AJ15:AM15)=2,"●","")</f>
        <v/>
      </c>
      <c r="G16" s="274" t="str">
        <f>IF(COUNTBLANK(進歩状況一覧!AJ15:AM15)=1,"●","")</f>
        <v/>
      </c>
      <c r="H16" s="275" t="str">
        <f>IF(COUNTBLANK(進歩状況一覧!AJ15:AM15)=0,"●","")</f>
        <v/>
      </c>
      <c r="I16" s="242"/>
      <c r="J16" s="242"/>
      <c r="K16" s="242"/>
      <c r="L16" s="242"/>
      <c r="M16" s="242"/>
      <c r="N16" s="242"/>
      <c r="O16" s="242"/>
      <c r="P16" s="242"/>
      <c r="Q16" s="244"/>
      <c r="R16" s="241"/>
      <c r="S16" s="242"/>
      <c r="T16" s="242"/>
      <c r="U16" s="242"/>
      <c r="V16" s="242"/>
      <c r="W16" s="242"/>
      <c r="X16" s="242"/>
      <c r="Y16" s="242"/>
      <c r="Z16" s="244"/>
      <c r="AA16" s="241"/>
      <c r="AB16" s="242"/>
      <c r="AC16" s="242"/>
      <c r="AD16" s="242"/>
      <c r="AE16" s="242"/>
      <c r="AF16" s="244"/>
      <c r="AG16" s="241"/>
      <c r="AH16" s="242"/>
      <c r="AI16" s="242"/>
      <c r="AJ16" s="242"/>
      <c r="AK16" s="242"/>
      <c r="AL16" s="242"/>
      <c r="AM16" s="244"/>
      <c r="AN16" s="241"/>
      <c r="AO16" s="242"/>
      <c r="AP16" s="242"/>
      <c r="AQ16" s="242"/>
      <c r="AR16" s="242"/>
      <c r="AS16" s="242"/>
      <c r="AT16" s="243"/>
      <c r="AU16" s="241"/>
      <c r="AV16" s="242"/>
      <c r="AW16" s="242"/>
      <c r="AX16" s="242"/>
      <c r="AY16" s="242"/>
      <c r="AZ16" s="242"/>
      <c r="BA16" s="244"/>
      <c r="BB16" s="241"/>
      <c r="BC16" s="242"/>
      <c r="BD16" s="242"/>
      <c r="BE16" s="242"/>
      <c r="BF16" s="242"/>
      <c r="BG16" s="242"/>
      <c r="BH16" s="242"/>
      <c r="BI16" s="244"/>
      <c r="BJ16" s="232">
        <f t="shared" ref="BJ16" si="21">COUNTIF(I16:BI16,"◎")</f>
        <v>0</v>
      </c>
      <c r="BK16" s="278">
        <f t="shared" ref="BK16" si="22">COUNTIF(I16:Q16,"◎")+COUNTIF(I16:Q16,"○")</f>
        <v>0</v>
      </c>
      <c r="BL16" s="229">
        <f t="shared" ref="BL16" si="23">COUNTIF(R16:Z16,"◎")+COUNTIF(R16:Z16,"○")</f>
        <v>0</v>
      </c>
      <c r="BM16" s="229">
        <f t="shared" ref="BM16" si="24">COUNTIF(AA16:AF16,"◎")+COUNTIF(AA16:AF16,"○")</f>
        <v>0</v>
      </c>
      <c r="BN16" s="229">
        <f t="shared" ref="BN16" si="25">COUNTIF(AG16:AM16,"◎")+COUNTIF(AG16:AM16,"○")</f>
        <v>0</v>
      </c>
      <c r="BO16" s="229">
        <f t="shared" ref="BO16" si="26">COUNTIF(AN16:AT16,"◎")+COUNTIF(AN16:AT16,"○")</f>
        <v>0</v>
      </c>
      <c r="BP16" s="229">
        <f t="shared" ref="BP16" si="27">COUNTIF(AU16:BA16,"◎")+COUNTIF(AU16:BA16,"○")</f>
        <v>0</v>
      </c>
      <c r="BQ16" s="229">
        <f t="shared" ref="BQ16" si="28">COUNTIF(BB16:BI16,"◎")+COUNTIF(BB16:BI16,"○")</f>
        <v>0</v>
      </c>
      <c r="BR16" s="232">
        <f t="shared" ref="BR16" si="29">BJ16</f>
        <v>0</v>
      </c>
      <c r="BS16" s="260"/>
      <c r="BT16" s="280">
        <f t="shared" ref="BT16" si="30">SUM(BK16:BQ16)</f>
        <v>0</v>
      </c>
      <c r="BU16" s="229">
        <f t="shared" ref="BU16" si="31">BT16-BS16</f>
        <v>0</v>
      </c>
      <c r="BV16" s="262"/>
      <c r="BW16" s="280">
        <f t="shared" ref="BW16" si="32">BR16</f>
        <v>0</v>
      </c>
      <c r="BX16" s="232">
        <f t="shared" ref="BX16" si="33">BW16-BV16</f>
        <v>0</v>
      </c>
    </row>
    <row r="17" spans="2:76" s="29" customFormat="1" ht="18" customHeight="1">
      <c r="B17" s="257" t="s">
        <v>132</v>
      </c>
      <c r="C17" s="258" t="s">
        <v>126</v>
      </c>
      <c r="D17" s="259" t="s">
        <v>135</v>
      </c>
      <c r="E17" s="276" t="str">
        <f>IF(COUNTBLANK(進歩状況一覧!AJ17:AM17)=3,"●","")</f>
        <v/>
      </c>
      <c r="F17" s="276" t="str">
        <f>IF(COUNTBLANK(進歩状況一覧!AJ17:AM17)=2,"●","")</f>
        <v/>
      </c>
      <c r="G17" s="276" t="str">
        <f>IF(COUNTBLANK(進歩状況一覧!AJ17:AM17)=1,"●","")</f>
        <v/>
      </c>
      <c r="H17" s="277" t="str">
        <f>IF(COUNTBLANK(進歩状況一覧!AJ17:AM17)=0,"●","")</f>
        <v/>
      </c>
      <c r="I17" s="245"/>
      <c r="J17" s="245"/>
      <c r="K17" s="245"/>
      <c r="L17" s="245"/>
      <c r="M17" s="245"/>
      <c r="N17" s="245"/>
      <c r="O17" s="245"/>
      <c r="P17" s="245"/>
      <c r="Q17" s="246"/>
      <c r="R17" s="247"/>
      <c r="S17" s="245"/>
      <c r="T17" s="245"/>
      <c r="U17" s="245"/>
      <c r="V17" s="245"/>
      <c r="W17" s="245"/>
      <c r="X17" s="245"/>
      <c r="Y17" s="245"/>
      <c r="Z17" s="246"/>
      <c r="AA17" s="247"/>
      <c r="AB17" s="245"/>
      <c r="AC17" s="245"/>
      <c r="AD17" s="245"/>
      <c r="AE17" s="245"/>
      <c r="AF17" s="246"/>
      <c r="AG17" s="247"/>
      <c r="AH17" s="245"/>
      <c r="AI17" s="245"/>
      <c r="AJ17" s="245"/>
      <c r="AK17" s="245"/>
      <c r="AL17" s="245"/>
      <c r="AM17" s="246"/>
      <c r="AN17" s="247"/>
      <c r="AO17" s="245"/>
      <c r="AP17" s="245"/>
      <c r="AQ17" s="245"/>
      <c r="AR17" s="245"/>
      <c r="AS17" s="245"/>
      <c r="AT17" s="248"/>
      <c r="AU17" s="247"/>
      <c r="AV17" s="245"/>
      <c r="AW17" s="245"/>
      <c r="AX17" s="245"/>
      <c r="AY17" s="245"/>
      <c r="AZ17" s="245"/>
      <c r="BA17" s="246"/>
      <c r="BB17" s="247"/>
      <c r="BC17" s="245"/>
      <c r="BD17" s="245"/>
      <c r="BE17" s="245"/>
      <c r="BF17" s="245"/>
      <c r="BG17" s="245"/>
      <c r="BH17" s="245"/>
      <c r="BI17" s="246"/>
      <c r="BJ17" s="233">
        <f t="shared" si="3"/>
        <v>0</v>
      </c>
      <c r="BK17" s="279">
        <f t="shared" si="13"/>
        <v>0</v>
      </c>
      <c r="BL17" s="230">
        <f t="shared" si="14"/>
        <v>0</v>
      </c>
      <c r="BM17" s="230">
        <f t="shared" si="15"/>
        <v>0</v>
      </c>
      <c r="BN17" s="230">
        <f t="shared" si="16"/>
        <v>0</v>
      </c>
      <c r="BO17" s="230">
        <f t="shared" si="17"/>
        <v>0</v>
      </c>
      <c r="BP17" s="230">
        <f t="shared" si="18"/>
        <v>0</v>
      </c>
      <c r="BQ17" s="230">
        <f t="shared" si="19"/>
        <v>0</v>
      </c>
      <c r="BR17" s="233">
        <f t="shared" si="20"/>
        <v>0</v>
      </c>
      <c r="BS17" s="261"/>
      <c r="BT17" s="281">
        <f t="shared" si="12"/>
        <v>0</v>
      </c>
      <c r="BU17" s="230">
        <f t="shared" si="0"/>
        <v>0</v>
      </c>
      <c r="BV17" s="263"/>
      <c r="BW17" s="281">
        <f t="shared" si="1"/>
        <v>0</v>
      </c>
      <c r="BX17" s="233">
        <f t="shared" si="2"/>
        <v>0</v>
      </c>
    </row>
    <row r="18" spans="2:76" s="29" customFormat="1" ht="18" customHeight="1">
      <c r="B18" s="254"/>
      <c r="C18" s="255" t="s">
        <v>65</v>
      </c>
      <c r="D18" s="256" t="s">
        <v>137</v>
      </c>
      <c r="E18" s="274" t="str">
        <f>IF(COUNTBLANK(進歩状況一覧!AJ18:AM18)=3,"●","")</f>
        <v/>
      </c>
      <c r="F18" s="274" t="str">
        <f>IF(COUNTBLANK(進歩状況一覧!AJ18:AM18)=2,"●","")</f>
        <v/>
      </c>
      <c r="G18" s="274" t="str">
        <f>IF(COUNTBLANK(進歩状況一覧!AJ18:AM18)=1,"●","")</f>
        <v/>
      </c>
      <c r="H18" s="275" t="str">
        <f>IF(COUNTBLANK(進歩状況一覧!AJ18:AM18)=0,"●","")</f>
        <v/>
      </c>
      <c r="I18" s="242"/>
      <c r="J18" s="242"/>
      <c r="K18" s="242"/>
      <c r="L18" s="242"/>
      <c r="M18" s="242"/>
      <c r="N18" s="242"/>
      <c r="O18" s="242"/>
      <c r="P18" s="242"/>
      <c r="Q18" s="244"/>
      <c r="R18" s="241"/>
      <c r="S18" s="242"/>
      <c r="T18" s="242"/>
      <c r="U18" s="242"/>
      <c r="V18" s="242"/>
      <c r="W18" s="242"/>
      <c r="X18" s="242"/>
      <c r="Y18" s="242"/>
      <c r="Z18" s="244"/>
      <c r="AA18" s="241"/>
      <c r="AB18" s="242"/>
      <c r="AC18" s="242"/>
      <c r="AD18" s="242"/>
      <c r="AE18" s="242"/>
      <c r="AF18" s="244"/>
      <c r="AG18" s="241"/>
      <c r="AH18" s="242"/>
      <c r="AI18" s="242"/>
      <c r="AJ18" s="242"/>
      <c r="AK18" s="242"/>
      <c r="AL18" s="242"/>
      <c r="AM18" s="244"/>
      <c r="AN18" s="241"/>
      <c r="AO18" s="242"/>
      <c r="AP18" s="242"/>
      <c r="AQ18" s="242"/>
      <c r="AR18" s="242"/>
      <c r="AS18" s="242"/>
      <c r="AT18" s="243"/>
      <c r="AU18" s="241"/>
      <c r="AV18" s="242"/>
      <c r="AW18" s="242"/>
      <c r="AX18" s="242"/>
      <c r="AY18" s="242"/>
      <c r="AZ18" s="242"/>
      <c r="BA18" s="244"/>
      <c r="BB18" s="241"/>
      <c r="BC18" s="242"/>
      <c r="BD18" s="242"/>
      <c r="BE18" s="242"/>
      <c r="BF18" s="242"/>
      <c r="BG18" s="242"/>
      <c r="BH18" s="242"/>
      <c r="BI18" s="244"/>
      <c r="BJ18" s="232">
        <f t="shared" si="3"/>
        <v>0</v>
      </c>
      <c r="BK18" s="278">
        <f t="shared" si="13"/>
        <v>0</v>
      </c>
      <c r="BL18" s="229">
        <f t="shared" si="14"/>
        <v>0</v>
      </c>
      <c r="BM18" s="229">
        <f t="shared" si="15"/>
        <v>0</v>
      </c>
      <c r="BN18" s="229">
        <f t="shared" si="16"/>
        <v>0</v>
      </c>
      <c r="BO18" s="229">
        <f t="shared" si="17"/>
        <v>0</v>
      </c>
      <c r="BP18" s="229">
        <f t="shared" si="18"/>
        <v>0</v>
      </c>
      <c r="BQ18" s="229">
        <f t="shared" si="19"/>
        <v>0</v>
      </c>
      <c r="BR18" s="232">
        <f t="shared" si="20"/>
        <v>0</v>
      </c>
      <c r="BS18" s="260"/>
      <c r="BT18" s="280">
        <f t="shared" si="12"/>
        <v>0</v>
      </c>
      <c r="BU18" s="229">
        <f t="shared" si="0"/>
        <v>0</v>
      </c>
      <c r="BV18" s="262"/>
      <c r="BW18" s="280">
        <f t="shared" si="1"/>
        <v>0</v>
      </c>
      <c r="BX18" s="232">
        <f t="shared" si="2"/>
        <v>0</v>
      </c>
    </row>
    <row r="19" spans="2:76" s="29" customFormat="1" ht="18" customHeight="1">
      <c r="B19" s="254"/>
      <c r="C19" s="255"/>
      <c r="D19" s="256" t="s">
        <v>138</v>
      </c>
      <c r="E19" s="274" t="str">
        <f>IF(COUNTBLANK(進歩状況一覧!AJ19:AM19)=3,"●","")</f>
        <v/>
      </c>
      <c r="F19" s="274" t="str">
        <f>IF(COUNTBLANK(進歩状況一覧!AJ19:AM19)=2,"●","")</f>
        <v/>
      </c>
      <c r="G19" s="274" t="str">
        <f>IF(COUNTBLANK(進歩状況一覧!AJ19:AM19)=1,"●","")</f>
        <v/>
      </c>
      <c r="H19" s="275" t="str">
        <f>IF(COUNTBLANK(進歩状況一覧!AJ19:AM19)=0,"●","")</f>
        <v/>
      </c>
      <c r="I19" s="242"/>
      <c r="J19" s="242"/>
      <c r="K19" s="242"/>
      <c r="L19" s="242"/>
      <c r="M19" s="242"/>
      <c r="N19" s="242"/>
      <c r="O19" s="242"/>
      <c r="P19" s="242"/>
      <c r="Q19" s="244"/>
      <c r="R19" s="241"/>
      <c r="S19" s="242"/>
      <c r="T19" s="242"/>
      <c r="U19" s="242"/>
      <c r="V19" s="242"/>
      <c r="W19" s="242"/>
      <c r="X19" s="242"/>
      <c r="Y19" s="242"/>
      <c r="Z19" s="244"/>
      <c r="AA19" s="241"/>
      <c r="AB19" s="242"/>
      <c r="AC19" s="242"/>
      <c r="AD19" s="242"/>
      <c r="AE19" s="242"/>
      <c r="AF19" s="244"/>
      <c r="AG19" s="241"/>
      <c r="AH19" s="242"/>
      <c r="AI19" s="242"/>
      <c r="AJ19" s="242"/>
      <c r="AK19" s="242"/>
      <c r="AL19" s="242"/>
      <c r="AM19" s="244"/>
      <c r="AN19" s="241"/>
      <c r="AO19" s="242"/>
      <c r="AP19" s="242"/>
      <c r="AQ19" s="242"/>
      <c r="AR19" s="242"/>
      <c r="AS19" s="242"/>
      <c r="AT19" s="243"/>
      <c r="AU19" s="241"/>
      <c r="AV19" s="242"/>
      <c r="AW19" s="242"/>
      <c r="AX19" s="242"/>
      <c r="AY19" s="242"/>
      <c r="AZ19" s="242"/>
      <c r="BA19" s="244"/>
      <c r="BB19" s="241"/>
      <c r="BC19" s="242"/>
      <c r="BD19" s="242"/>
      <c r="BE19" s="242"/>
      <c r="BF19" s="242"/>
      <c r="BG19" s="242"/>
      <c r="BH19" s="242"/>
      <c r="BI19" s="244"/>
      <c r="BJ19" s="232">
        <f>COUNTIF(I19:BI19,"◎")</f>
        <v>0</v>
      </c>
      <c r="BK19" s="278">
        <f>COUNTIF(I19:Q19,"◎")+COUNTIF(I19:Q19,"○")</f>
        <v>0</v>
      </c>
      <c r="BL19" s="229">
        <f>COUNTIF(R19:Z19,"◎")+COUNTIF(R19:Z19,"○")</f>
        <v>0</v>
      </c>
      <c r="BM19" s="229">
        <f>COUNTIF(AA19:AF19,"◎")+COUNTIF(AA19:AF19,"○")</f>
        <v>0</v>
      </c>
      <c r="BN19" s="229">
        <f>COUNTIF(AG19:AM19,"◎")+COUNTIF(AG19:AM19,"○")</f>
        <v>0</v>
      </c>
      <c r="BO19" s="229">
        <f>COUNTIF(AN19:AT19,"◎")+COUNTIF(AN19:AT19,"○")</f>
        <v>0</v>
      </c>
      <c r="BP19" s="229">
        <f>COUNTIF(AU19:BA19,"◎")+COUNTIF(AU19:BA19,"○")</f>
        <v>0</v>
      </c>
      <c r="BQ19" s="229">
        <f>COUNTIF(BB19:BI19,"◎")+COUNTIF(BB19:BI19,"○")</f>
        <v>0</v>
      </c>
      <c r="BR19" s="232">
        <f>BJ19</f>
        <v>0</v>
      </c>
      <c r="BS19" s="260"/>
      <c r="BT19" s="280">
        <f>SUM(BK19:BQ19)</f>
        <v>0</v>
      </c>
      <c r="BU19" s="229">
        <f>BT19-BS19</f>
        <v>0</v>
      </c>
      <c r="BV19" s="262"/>
      <c r="BW19" s="280">
        <f>BR19</f>
        <v>0</v>
      </c>
      <c r="BX19" s="232">
        <f>BW19-BV19</f>
        <v>0</v>
      </c>
    </row>
    <row r="20" spans="2:76" s="29" customFormat="1" ht="18" customHeight="1">
      <c r="B20" s="254"/>
      <c r="C20" s="255"/>
      <c r="D20" s="256" t="s">
        <v>139</v>
      </c>
      <c r="E20" s="274" t="str">
        <f>IF(COUNTBLANK(進歩状況一覧!AJ16:AM16)=3,"●","")</f>
        <v/>
      </c>
      <c r="F20" s="274" t="str">
        <f>IF(COUNTBLANK(進歩状況一覧!AJ16:AM16)=2,"●","")</f>
        <v/>
      </c>
      <c r="G20" s="274" t="str">
        <f>IF(COUNTBLANK(進歩状況一覧!AJ16:AM16)=1,"●","")</f>
        <v/>
      </c>
      <c r="H20" s="275" t="str">
        <f>IF(COUNTBLANK(進歩状況一覧!AJ16:AM16)=0,"●","")</f>
        <v/>
      </c>
      <c r="I20" s="242"/>
      <c r="J20" s="242"/>
      <c r="K20" s="242"/>
      <c r="L20" s="242"/>
      <c r="M20" s="242"/>
      <c r="N20" s="242"/>
      <c r="O20" s="242"/>
      <c r="P20" s="242"/>
      <c r="Q20" s="244"/>
      <c r="R20" s="241"/>
      <c r="S20" s="242"/>
      <c r="T20" s="242"/>
      <c r="U20" s="242"/>
      <c r="V20" s="242"/>
      <c r="W20" s="242"/>
      <c r="X20" s="242"/>
      <c r="Y20" s="242"/>
      <c r="Z20" s="244"/>
      <c r="AA20" s="241"/>
      <c r="AB20" s="242"/>
      <c r="AC20" s="242"/>
      <c r="AD20" s="242"/>
      <c r="AE20" s="249"/>
      <c r="AF20" s="244"/>
      <c r="AG20" s="241"/>
      <c r="AH20" s="242"/>
      <c r="AI20" s="242"/>
      <c r="AJ20" s="242"/>
      <c r="AK20" s="242"/>
      <c r="AL20" s="242"/>
      <c r="AM20" s="244"/>
      <c r="AN20" s="241"/>
      <c r="AO20" s="242"/>
      <c r="AP20" s="242"/>
      <c r="AQ20" s="242"/>
      <c r="AR20" s="242"/>
      <c r="AS20" s="242"/>
      <c r="AT20" s="243"/>
      <c r="AU20" s="241"/>
      <c r="AV20" s="242"/>
      <c r="AW20" s="242"/>
      <c r="AX20" s="242"/>
      <c r="AY20" s="242"/>
      <c r="AZ20" s="242"/>
      <c r="BA20" s="244"/>
      <c r="BB20" s="241"/>
      <c r="BC20" s="242"/>
      <c r="BD20" s="242"/>
      <c r="BE20" s="242"/>
      <c r="BF20" s="242"/>
      <c r="BG20" s="242"/>
      <c r="BH20" s="242"/>
      <c r="BI20" s="244"/>
      <c r="BJ20" s="232">
        <f>COUNTIF(I20:BI20,"◎")</f>
        <v>0</v>
      </c>
      <c r="BK20" s="278">
        <f>COUNTIF(I20:Q20,"◎")+COUNTIF(I20:Q20,"○")</f>
        <v>0</v>
      </c>
      <c r="BL20" s="229">
        <f>COUNTIF(R20:Z20,"◎")+COUNTIF(R20:Z20,"○")</f>
        <v>0</v>
      </c>
      <c r="BM20" s="229">
        <f>COUNTIF(AA20:AF20,"◎")+COUNTIF(AA20:AF20,"○")</f>
        <v>0</v>
      </c>
      <c r="BN20" s="229">
        <f>COUNTIF(AG20:AM20,"◎")+COUNTIF(AG20:AM20,"○")</f>
        <v>0</v>
      </c>
      <c r="BO20" s="229">
        <f>COUNTIF(AN20:AT20,"◎")+COUNTIF(AN20:AT20,"○")</f>
        <v>0</v>
      </c>
      <c r="BP20" s="229">
        <f>COUNTIF(AU20:BA20,"◎")+COUNTIF(AU20:BA20,"○")</f>
        <v>0</v>
      </c>
      <c r="BQ20" s="229">
        <f>COUNTIF(BB20:BI20,"◎")+COUNTIF(BB20:BI20,"○")</f>
        <v>0</v>
      </c>
      <c r="BR20" s="232">
        <f>BJ20</f>
        <v>0</v>
      </c>
      <c r="BS20" s="260"/>
      <c r="BT20" s="280">
        <f>SUM(BK20:BQ20)</f>
        <v>0</v>
      </c>
      <c r="BU20" s="229">
        <f>BT20-BS20</f>
        <v>0</v>
      </c>
      <c r="BV20" s="262"/>
      <c r="BW20" s="280">
        <f>BR20</f>
        <v>0</v>
      </c>
      <c r="BX20" s="232">
        <f>BW20-BV20</f>
        <v>0</v>
      </c>
    </row>
    <row r="21" spans="2:76" s="29" customFormat="1" ht="18" customHeight="1">
      <c r="B21" s="254"/>
      <c r="C21" s="255"/>
      <c r="D21" s="256" t="s">
        <v>140</v>
      </c>
      <c r="E21" s="274" t="str">
        <f>IF(COUNTBLANK(進歩状況一覧!AJ20:AM20)=3,"●","")</f>
        <v/>
      </c>
      <c r="F21" s="274" t="str">
        <f>IF(COUNTBLANK(進歩状況一覧!AJ20:AM20)=2,"●","")</f>
        <v/>
      </c>
      <c r="G21" s="274" t="str">
        <f>IF(COUNTBLANK(進歩状況一覧!AJ20:AM20)=1,"●","")</f>
        <v/>
      </c>
      <c r="H21" s="275" t="str">
        <f>IF(COUNTBLANK(進歩状況一覧!AJ20:AM20)=0,"●","")</f>
        <v/>
      </c>
      <c r="I21" s="242"/>
      <c r="J21" s="242"/>
      <c r="K21" s="242"/>
      <c r="L21" s="242"/>
      <c r="M21" s="242"/>
      <c r="N21" s="242"/>
      <c r="O21" s="242"/>
      <c r="P21" s="242"/>
      <c r="Q21" s="244"/>
      <c r="R21" s="241"/>
      <c r="S21" s="242"/>
      <c r="T21" s="242"/>
      <c r="U21" s="242"/>
      <c r="V21" s="242"/>
      <c r="W21" s="242"/>
      <c r="X21" s="242"/>
      <c r="Y21" s="242"/>
      <c r="Z21" s="244"/>
      <c r="AA21" s="241"/>
      <c r="AB21" s="242"/>
      <c r="AC21" s="242"/>
      <c r="AD21" s="242"/>
      <c r="AE21" s="242"/>
      <c r="AF21" s="244"/>
      <c r="AG21" s="241"/>
      <c r="AH21" s="242"/>
      <c r="AI21" s="242"/>
      <c r="AJ21" s="242"/>
      <c r="AK21" s="242"/>
      <c r="AL21" s="242"/>
      <c r="AM21" s="244"/>
      <c r="AN21" s="241"/>
      <c r="AO21" s="242"/>
      <c r="AP21" s="242"/>
      <c r="AQ21" s="242"/>
      <c r="AR21" s="242"/>
      <c r="AS21" s="242"/>
      <c r="AT21" s="243"/>
      <c r="AU21" s="241"/>
      <c r="AV21" s="242"/>
      <c r="AW21" s="242"/>
      <c r="AX21" s="242"/>
      <c r="AY21" s="242"/>
      <c r="AZ21" s="242"/>
      <c r="BA21" s="244"/>
      <c r="BB21" s="241"/>
      <c r="BC21" s="242"/>
      <c r="BD21" s="242"/>
      <c r="BE21" s="242"/>
      <c r="BF21" s="242"/>
      <c r="BG21" s="242"/>
      <c r="BH21" s="242"/>
      <c r="BI21" s="244"/>
      <c r="BJ21" s="232">
        <f t="shared" si="3"/>
        <v>0</v>
      </c>
      <c r="BK21" s="278">
        <f t="shared" si="13"/>
        <v>0</v>
      </c>
      <c r="BL21" s="229">
        <f t="shared" si="14"/>
        <v>0</v>
      </c>
      <c r="BM21" s="229">
        <f t="shared" si="15"/>
        <v>0</v>
      </c>
      <c r="BN21" s="229">
        <f t="shared" si="16"/>
        <v>0</v>
      </c>
      <c r="BO21" s="229">
        <f t="shared" si="17"/>
        <v>0</v>
      </c>
      <c r="BP21" s="229">
        <f t="shared" si="18"/>
        <v>0</v>
      </c>
      <c r="BQ21" s="229">
        <f t="shared" si="19"/>
        <v>0</v>
      </c>
      <c r="BR21" s="232">
        <f t="shared" si="20"/>
        <v>0</v>
      </c>
      <c r="BS21" s="260"/>
      <c r="BT21" s="280">
        <f t="shared" si="12"/>
        <v>0</v>
      </c>
      <c r="BU21" s="229">
        <f t="shared" si="0"/>
        <v>0</v>
      </c>
      <c r="BV21" s="262"/>
      <c r="BW21" s="280">
        <f t="shared" si="1"/>
        <v>0</v>
      </c>
      <c r="BX21" s="232">
        <f t="shared" si="2"/>
        <v>0</v>
      </c>
    </row>
    <row r="22" spans="2:76" s="29" customFormat="1" ht="18" customHeight="1">
      <c r="B22" s="254"/>
      <c r="C22" s="255"/>
      <c r="D22" s="256" t="s">
        <v>141</v>
      </c>
      <c r="E22" s="274" t="str">
        <f>IF(COUNTBLANK(進歩状況一覧!AJ21:AM21)=3,"●","")</f>
        <v/>
      </c>
      <c r="F22" s="274" t="str">
        <f>IF(COUNTBLANK(進歩状況一覧!AJ21:AM21)=2,"●","")</f>
        <v/>
      </c>
      <c r="G22" s="274" t="str">
        <f>IF(COUNTBLANK(進歩状況一覧!AJ21:AM21)=1,"●","")</f>
        <v/>
      </c>
      <c r="H22" s="275" t="str">
        <f>IF(COUNTBLANK(進歩状況一覧!AJ21:AM21)=0,"●","")</f>
        <v/>
      </c>
      <c r="I22" s="242"/>
      <c r="J22" s="242"/>
      <c r="K22" s="242"/>
      <c r="L22" s="242"/>
      <c r="M22" s="242"/>
      <c r="N22" s="242"/>
      <c r="O22" s="242"/>
      <c r="P22" s="242"/>
      <c r="Q22" s="244"/>
      <c r="R22" s="241"/>
      <c r="S22" s="242"/>
      <c r="T22" s="242"/>
      <c r="U22" s="242"/>
      <c r="V22" s="242"/>
      <c r="W22" s="242"/>
      <c r="X22" s="242"/>
      <c r="Y22" s="242"/>
      <c r="Z22" s="244"/>
      <c r="AA22" s="241"/>
      <c r="AB22" s="242"/>
      <c r="AC22" s="242"/>
      <c r="AD22" s="242"/>
      <c r="AE22" s="242"/>
      <c r="AF22" s="244"/>
      <c r="AG22" s="241"/>
      <c r="AH22" s="242"/>
      <c r="AI22" s="242"/>
      <c r="AJ22" s="242"/>
      <c r="AK22" s="242"/>
      <c r="AL22" s="242"/>
      <c r="AM22" s="244"/>
      <c r="AN22" s="241"/>
      <c r="AO22" s="242"/>
      <c r="AP22" s="242"/>
      <c r="AQ22" s="242"/>
      <c r="AR22" s="242"/>
      <c r="AS22" s="242"/>
      <c r="AT22" s="243"/>
      <c r="AU22" s="241"/>
      <c r="AV22" s="242"/>
      <c r="AW22" s="242"/>
      <c r="AX22" s="242"/>
      <c r="AY22" s="242"/>
      <c r="AZ22" s="242"/>
      <c r="BA22" s="244"/>
      <c r="BB22" s="241"/>
      <c r="BC22" s="242"/>
      <c r="BD22" s="242"/>
      <c r="BE22" s="242"/>
      <c r="BF22" s="242"/>
      <c r="BG22" s="242"/>
      <c r="BH22" s="242"/>
      <c r="BI22" s="244"/>
      <c r="BJ22" s="232">
        <f t="shared" si="3"/>
        <v>0</v>
      </c>
      <c r="BK22" s="278">
        <f t="shared" si="13"/>
        <v>0</v>
      </c>
      <c r="BL22" s="229">
        <f t="shared" si="14"/>
        <v>0</v>
      </c>
      <c r="BM22" s="229">
        <f t="shared" si="15"/>
        <v>0</v>
      </c>
      <c r="BN22" s="229">
        <f t="shared" si="16"/>
        <v>0</v>
      </c>
      <c r="BO22" s="229">
        <f t="shared" si="17"/>
        <v>0</v>
      </c>
      <c r="BP22" s="229">
        <f t="shared" si="18"/>
        <v>0</v>
      </c>
      <c r="BQ22" s="229">
        <f t="shared" si="19"/>
        <v>0</v>
      </c>
      <c r="BR22" s="232">
        <f t="shared" si="20"/>
        <v>0</v>
      </c>
      <c r="BS22" s="260"/>
      <c r="BT22" s="280">
        <f t="shared" ref="BT22:BT39" si="34">SUM(BK22:BQ22)</f>
        <v>0</v>
      </c>
      <c r="BU22" s="229">
        <f t="shared" si="0"/>
        <v>0</v>
      </c>
      <c r="BV22" s="262"/>
      <c r="BW22" s="280">
        <f t="shared" si="1"/>
        <v>0</v>
      </c>
      <c r="BX22" s="232">
        <f t="shared" si="2"/>
        <v>0</v>
      </c>
    </row>
    <row r="23" spans="2:76" s="29" customFormat="1" ht="18" customHeight="1">
      <c r="B23" s="254"/>
      <c r="C23" s="255"/>
      <c r="D23" s="256" t="s">
        <v>142</v>
      </c>
      <c r="E23" s="274" t="str">
        <f>IF(COUNTBLANK(進歩状況一覧!AJ22:AM22)=3,"●","")</f>
        <v/>
      </c>
      <c r="F23" s="274" t="str">
        <f>IF(COUNTBLANK(進歩状況一覧!AJ22:AM22)=2,"●","")</f>
        <v/>
      </c>
      <c r="G23" s="274" t="str">
        <f>IF(COUNTBLANK(進歩状況一覧!AJ22:AM22)=1,"●","")</f>
        <v/>
      </c>
      <c r="H23" s="275" t="str">
        <f>IF(COUNTBLANK(進歩状況一覧!AJ22:AM22)=0,"●","")</f>
        <v/>
      </c>
      <c r="I23" s="242"/>
      <c r="J23" s="242"/>
      <c r="K23" s="242"/>
      <c r="L23" s="242"/>
      <c r="M23" s="242"/>
      <c r="N23" s="242"/>
      <c r="O23" s="242"/>
      <c r="P23" s="242"/>
      <c r="Q23" s="244"/>
      <c r="R23" s="241"/>
      <c r="S23" s="242"/>
      <c r="T23" s="242"/>
      <c r="U23" s="242"/>
      <c r="V23" s="242"/>
      <c r="W23" s="242"/>
      <c r="X23" s="242"/>
      <c r="Y23" s="242"/>
      <c r="Z23" s="244"/>
      <c r="AA23" s="241"/>
      <c r="AB23" s="242"/>
      <c r="AC23" s="242"/>
      <c r="AD23" s="242"/>
      <c r="AE23" s="242"/>
      <c r="AF23" s="244"/>
      <c r="AG23" s="241"/>
      <c r="AH23" s="242"/>
      <c r="AI23" s="242"/>
      <c r="AJ23" s="242"/>
      <c r="AK23" s="242"/>
      <c r="AL23" s="242"/>
      <c r="AM23" s="244"/>
      <c r="AN23" s="241"/>
      <c r="AO23" s="242"/>
      <c r="AP23" s="242"/>
      <c r="AQ23" s="242"/>
      <c r="AR23" s="242"/>
      <c r="AS23" s="242"/>
      <c r="AT23" s="243"/>
      <c r="AU23" s="241"/>
      <c r="AV23" s="242"/>
      <c r="AW23" s="242"/>
      <c r="AX23" s="242"/>
      <c r="AY23" s="242"/>
      <c r="AZ23" s="242"/>
      <c r="BA23" s="244"/>
      <c r="BB23" s="241"/>
      <c r="BC23" s="242"/>
      <c r="BD23" s="242"/>
      <c r="BE23" s="242"/>
      <c r="BF23" s="242"/>
      <c r="BG23" s="242"/>
      <c r="BH23" s="242"/>
      <c r="BI23" s="244"/>
      <c r="BJ23" s="232">
        <f t="shared" si="3"/>
        <v>0</v>
      </c>
      <c r="BK23" s="278">
        <f t="shared" si="13"/>
        <v>0</v>
      </c>
      <c r="BL23" s="229">
        <f t="shared" si="14"/>
        <v>0</v>
      </c>
      <c r="BM23" s="229">
        <f t="shared" si="15"/>
        <v>0</v>
      </c>
      <c r="BN23" s="229">
        <f t="shared" si="16"/>
        <v>0</v>
      </c>
      <c r="BO23" s="229">
        <f t="shared" si="17"/>
        <v>0</v>
      </c>
      <c r="BP23" s="229">
        <f t="shared" si="18"/>
        <v>0</v>
      </c>
      <c r="BQ23" s="229">
        <f t="shared" si="19"/>
        <v>0</v>
      </c>
      <c r="BR23" s="232">
        <f t="shared" si="20"/>
        <v>0</v>
      </c>
      <c r="BS23" s="260"/>
      <c r="BT23" s="280">
        <f t="shared" si="34"/>
        <v>0</v>
      </c>
      <c r="BU23" s="229">
        <f t="shared" si="0"/>
        <v>0</v>
      </c>
      <c r="BV23" s="262"/>
      <c r="BW23" s="280">
        <f t="shared" si="1"/>
        <v>0</v>
      </c>
      <c r="BX23" s="232">
        <f t="shared" si="2"/>
        <v>0</v>
      </c>
    </row>
    <row r="24" spans="2:76" s="29" customFormat="1" ht="18" customHeight="1">
      <c r="B24" s="254"/>
      <c r="C24" s="255"/>
      <c r="D24" s="256" t="s">
        <v>143</v>
      </c>
      <c r="E24" s="274" t="str">
        <f>IF(COUNTBLANK(進歩状況一覧!AJ23:AM23)=3,"●","")</f>
        <v/>
      </c>
      <c r="F24" s="274" t="str">
        <f>IF(COUNTBLANK(進歩状況一覧!AJ23:AM23)=2,"●","")</f>
        <v/>
      </c>
      <c r="G24" s="274" t="str">
        <f>IF(COUNTBLANK(進歩状況一覧!AJ23:AM23)=1,"●","")</f>
        <v/>
      </c>
      <c r="H24" s="275" t="str">
        <f>IF(COUNTBLANK(進歩状況一覧!AJ23:AM23)=0,"●","")</f>
        <v/>
      </c>
      <c r="I24" s="242"/>
      <c r="J24" s="242"/>
      <c r="K24" s="242"/>
      <c r="L24" s="242"/>
      <c r="M24" s="242"/>
      <c r="N24" s="242"/>
      <c r="O24" s="242"/>
      <c r="P24" s="242"/>
      <c r="Q24" s="244"/>
      <c r="R24" s="241"/>
      <c r="S24" s="242"/>
      <c r="T24" s="242"/>
      <c r="U24" s="242"/>
      <c r="V24" s="242"/>
      <c r="W24" s="242"/>
      <c r="X24" s="242"/>
      <c r="Y24" s="242"/>
      <c r="Z24" s="244"/>
      <c r="AA24" s="241"/>
      <c r="AB24" s="242"/>
      <c r="AC24" s="242"/>
      <c r="AD24" s="242"/>
      <c r="AE24" s="242"/>
      <c r="AF24" s="244"/>
      <c r="AG24" s="241"/>
      <c r="AH24" s="242"/>
      <c r="AI24" s="242"/>
      <c r="AJ24" s="242"/>
      <c r="AK24" s="242"/>
      <c r="AL24" s="242"/>
      <c r="AM24" s="244"/>
      <c r="AN24" s="241"/>
      <c r="AO24" s="242"/>
      <c r="AP24" s="242"/>
      <c r="AQ24" s="242"/>
      <c r="AR24" s="242"/>
      <c r="AS24" s="242"/>
      <c r="AT24" s="243"/>
      <c r="AU24" s="241"/>
      <c r="AV24" s="242"/>
      <c r="AW24" s="242"/>
      <c r="AX24" s="242"/>
      <c r="AY24" s="242"/>
      <c r="AZ24" s="242"/>
      <c r="BA24" s="244"/>
      <c r="BB24" s="241"/>
      <c r="BC24" s="242"/>
      <c r="BD24" s="242"/>
      <c r="BE24" s="242"/>
      <c r="BF24" s="242"/>
      <c r="BG24" s="242"/>
      <c r="BH24" s="242"/>
      <c r="BI24" s="244"/>
      <c r="BJ24" s="232">
        <f t="shared" ref="BJ24" si="35">COUNTIF(I24:BI24,"◎")</f>
        <v>0</v>
      </c>
      <c r="BK24" s="278">
        <f t="shared" ref="BK24" si="36">COUNTIF(I24:Q24,"◎")+COUNTIF(I24:Q24,"○")</f>
        <v>0</v>
      </c>
      <c r="BL24" s="229">
        <f t="shared" ref="BL24" si="37">COUNTIF(R24:Z24,"◎")+COUNTIF(R24:Z24,"○")</f>
        <v>0</v>
      </c>
      <c r="BM24" s="229">
        <f t="shared" ref="BM24" si="38">COUNTIF(AA24:AF24,"◎")+COUNTIF(AA24:AF24,"○")</f>
        <v>0</v>
      </c>
      <c r="BN24" s="229">
        <f t="shared" ref="BN24" si="39">COUNTIF(AG24:AM24,"◎")+COUNTIF(AG24:AM24,"○")</f>
        <v>0</v>
      </c>
      <c r="BO24" s="229">
        <f t="shared" ref="BO24" si="40">COUNTIF(AN24:AT24,"◎")+COUNTIF(AN24:AT24,"○")</f>
        <v>0</v>
      </c>
      <c r="BP24" s="229">
        <f t="shared" ref="BP24" si="41">COUNTIF(AU24:BA24,"◎")+COUNTIF(AU24:BA24,"○")</f>
        <v>0</v>
      </c>
      <c r="BQ24" s="229">
        <f t="shared" ref="BQ24" si="42">COUNTIF(BB24:BI24,"◎")+COUNTIF(BB24:BI24,"○")</f>
        <v>0</v>
      </c>
      <c r="BR24" s="232">
        <f t="shared" ref="BR24" si="43">BJ24</f>
        <v>0</v>
      </c>
      <c r="BS24" s="260"/>
      <c r="BT24" s="280">
        <f t="shared" ref="BT24" si="44">SUM(BK24:BQ24)</f>
        <v>0</v>
      </c>
      <c r="BU24" s="229">
        <f t="shared" ref="BU24" si="45">BT24-BS24</f>
        <v>0</v>
      </c>
      <c r="BV24" s="262"/>
      <c r="BW24" s="280">
        <f t="shared" ref="BW24" si="46">BR24</f>
        <v>0</v>
      </c>
      <c r="BX24" s="232">
        <f t="shared" ref="BX24" si="47">BW24-BV24</f>
        <v>0</v>
      </c>
    </row>
    <row r="25" spans="2:76" s="29" customFormat="1" ht="18" customHeight="1">
      <c r="B25" s="257" t="s">
        <v>133</v>
      </c>
      <c r="C25" s="258" t="s">
        <v>65</v>
      </c>
      <c r="D25" s="259" t="s">
        <v>135</v>
      </c>
      <c r="E25" s="276" t="str">
        <f>IF(COUNTBLANK(進歩状況一覧!AJ24:AM24)=3,"●","")</f>
        <v/>
      </c>
      <c r="F25" s="276" t="str">
        <f>IF(COUNTBLANK(進歩状況一覧!AJ24:AM24)=2,"●","")</f>
        <v/>
      </c>
      <c r="G25" s="276" t="str">
        <f>IF(COUNTBLANK(進歩状況一覧!AJ24:AM24)=1,"●","")</f>
        <v/>
      </c>
      <c r="H25" s="277" t="str">
        <f>IF(COUNTBLANK(進歩状況一覧!AJ24:AM24)=0,"●","")</f>
        <v/>
      </c>
      <c r="I25" s="245"/>
      <c r="J25" s="245"/>
      <c r="K25" s="245"/>
      <c r="L25" s="245"/>
      <c r="M25" s="245"/>
      <c r="N25" s="245"/>
      <c r="O25" s="245"/>
      <c r="P25" s="245"/>
      <c r="Q25" s="246"/>
      <c r="R25" s="247"/>
      <c r="S25" s="245"/>
      <c r="T25" s="245"/>
      <c r="U25" s="245"/>
      <c r="V25" s="245"/>
      <c r="W25" s="245"/>
      <c r="X25" s="245"/>
      <c r="Y25" s="245"/>
      <c r="Z25" s="246"/>
      <c r="AA25" s="247"/>
      <c r="AB25" s="245"/>
      <c r="AC25" s="245"/>
      <c r="AD25" s="245"/>
      <c r="AE25" s="245"/>
      <c r="AF25" s="246"/>
      <c r="AG25" s="247"/>
      <c r="AH25" s="245"/>
      <c r="AI25" s="245"/>
      <c r="AJ25" s="245"/>
      <c r="AK25" s="245"/>
      <c r="AL25" s="245"/>
      <c r="AM25" s="246"/>
      <c r="AN25" s="247"/>
      <c r="AO25" s="245"/>
      <c r="AP25" s="245"/>
      <c r="AQ25" s="245"/>
      <c r="AR25" s="245"/>
      <c r="AS25" s="245"/>
      <c r="AT25" s="248"/>
      <c r="AU25" s="247"/>
      <c r="AV25" s="245"/>
      <c r="AW25" s="245"/>
      <c r="AX25" s="245"/>
      <c r="AY25" s="245"/>
      <c r="AZ25" s="245"/>
      <c r="BA25" s="246"/>
      <c r="BB25" s="247"/>
      <c r="BC25" s="245"/>
      <c r="BD25" s="245"/>
      <c r="BE25" s="245"/>
      <c r="BF25" s="245"/>
      <c r="BG25" s="245"/>
      <c r="BH25" s="245"/>
      <c r="BI25" s="246"/>
      <c r="BJ25" s="233">
        <f>COUNTIF(I25:BI25,"◎")</f>
        <v>0</v>
      </c>
      <c r="BK25" s="279">
        <f>COUNTIF(I25:Q25,"◎")+COUNTIF(I25:Q25,"○")</f>
        <v>0</v>
      </c>
      <c r="BL25" s="230">
        <f>COUNTIF(R25:Z25,"◎")+COUNTIF(R25:Z25,"○")</f>
        <v>0</v>
      </c>
      <c r="BM25" s="230">
        <f>COUNTIF(AA25:AF25,"◎")+COUNTIF(AA25:AF25,"○")</f>
        <v>0</v>
      </c>
      <c r="BN25" s="230">
        <f>COUNTIF(AG25:AM25,"◎")+COUNTIF(AG25:AM25,"○")</f>
        <v>0</v>
      </c>
      <c r="BO25" s="230">
        <f>COUNTIF(AN25:AT25,"◎")+COUNTIF(AN25:AT25,"○")</f>
        <v>0</v>
      </c>
      <c r="BP25" s="230">
        <f>COUNTIF(AU25:BA25,"◎")+COUNTIF(AU25:BA25,"○")</f>
        <v>0</v>
      </c>
      <c r="BQ25" s="230">
        <f>COUNTIF(BB25:BI25,"◎")+COUNTIF(BB25:BI25,"○")</f>
        <v>0</v>
      </c>
      <c r="BR25" s="233">
        <f>BJ25</f>
        <v>0</v>
      </c>
      <c r="BS25" s="261"/>
      <c r="BT25" s="281">
        <f>SUM(BK25:BQ25)</f>
        <v>0</v>
      </c>
      <c r="BU25" s="230">
        <f>BT25-BS25</f>
        <v>0</v>
      </c>
      <c r="BV25" s="263"/>
      <c r="BW25" s="281">
        <f>BR25</f>
        <v>0</v>
      </c>
      <c r="BX25" s="233">
        <f>BW25-BV25</f>
        <v>0</v>
      </c>
    </row>
    <row r="26" spans="2:76" s="29" customFormat="1" ht="18" customHeight="1">
      <c r="B26" s="254"/>
      <c r="C26" s="255" t="s">
        <v>126</v>
      </c>
      <c r="D26" s="256" t="s">
        <v>137</v>
      </c>
      <c r="E26" s="274" t="str">
        <f>IF(COUNTBLANK(進歩状況一覧!AJ25:AM25)=3,"●","")</f>
        <v/>
      </c>
      <c r="F26" s="274" t="str">
        <f>IF(COUNTBLANK(進歩状況一覧!AJ25:AM25)=2,"●","")</f>
        <v/>
      </c>
      <c r="G26" s="274" t="str">
        <f>IF(COUNTBLANK(進歩状況一覧!AJ25:AM25)=1,"●","")</f>
        <v/>
      </c>
      <c r="H26" s="275" t="str">
        <f>IF(COUNTBLANK(進歩状況一覧!AJ25:AM25)=0,"●","")</f>
        <v/>
      </c>
      <c r="I26" s="242"/>
      <c r="J26" s="242"/>
      <c r="K26" s="242"/>
      <c r="L26" s="242"/>
      <c r="M26" s="242"/>
      <c r="N26" s="242"/>
      <c r="O26" s="242"/>
      <c r="P26" s="242"/>
      <c r="Q26" s="244"/>
      <c r="R26" s="241"/>
      <c r="S26" s="242"/>
      <c r="T26" s="242"/>
      <c r="U26" s="242"/>
      <c r="V26" s="242"/>
      <c r="W26" s="242"/>
      <c r="X26" s="242"/>
      <c r="Y26" s="242"/>
      <c r="Z26" s="244"/>
      <c r="AA26" s="241"/>
      <c r="AB26" s="242"/>
      <c r="AC26" s="242"/>
      <c r="AD26" s="242"/>
      <c r="AE26" s="242"/>
      <c r="AF26" s="244"/>
      <c r="AG26" s="241"/>
      <c r="AH26" s="242"/>
      <c r="AI26" s="242"/>
      <c r="AJ26" s="242"/>
      <c r="AK26" s="242"/>
      <c r="AL26" s="242"/>
      <c r="AM26" s="244"/>
      <c r="AN26" s="241"/>
      <c r="AO26" s="242"/>
      <c r="AP26" s="242"/>
      <c r="AQ26" s="242"/>
      <c r="AR26" s="242"/>
      <c r="AS26" s="242"/>
      <c r="AT26" s="243"/>
      <c r="AU26" s="241"/>
      <c r="AV26" s="242"/>
      <c r="AW26" s="242"/>
      <c r="AX26" s="242"/>
      <c r="AY26" s="242"/>
      <c r="AZ26" s="242"/>
      <c r="BA26" s="244"/>
      <c r="BB26" s="241"/>
      <c r="BC26" s="242"/>
      <c r="BD26" s="242"/>
      <c r="BE26" s="242"/>
      <c r="BF26" s="242"/>
      <c r="BG26" s="242"/>
      <c r="BH26" s="242"/>
      <c r="BI26" s="244"/>
      <c r="BJ26" s="232">
        <f t="shared" si="3"/>
        <v>0</v>
      </c>
      <c r="BK26" s="278">
        <f t="shared" si="13"/>
        <v>0</v>
      </c>
      <c r="BL26" s="229">
        <f t="shared" si="14"/>
        <v>0</v>
      </c>
      <c r="BM26" s="229">
        <f t="shared" si="15"/>
        <v>0</v>
      </c>
      <c r="BN26" s="229">
        <f t="shared" si="16"/>
        <v>0</v>
      </c>
      <c r="BO26" s="229">
        <f t="shared" si="17"/>
        <v>0</v>
      </c>
      <c r="BP26" s="229">
        <f t="shared" si="18"/>
        <v>0</v>
      </c>
      <c r="BQ26" s="229">
        <f t="shared" si="19"/>
        <v>0</v>
      </c>
      <c r="BR26" s="232">
        <f t="shared" si="20"/>
        <v>0</v>
      </c>
      <c r="BS26" s="260"/>
      <c r="BT26" s="280">
        <f t="shared" si="34"/>
        <v>0</v>
      </c>
      <c r="BU26" s="229">
        <f t="shared" si="0"/>
        <v>0</v>
      </c>
      <c r="BV26" s="262"/>
      <c r="BW26" s="280">
        <f t="shared" si="1"/>
        <v>0</v>
      </c>
      <c r="BX26" s="232">
        <f t="shared" si="2"/>
        <v>0</v>
      </c>
    </row>
    <row r="27" spans="2:76" s="29" customFormat="1" ht="18" customHeight="1">
      <c r="B27" s="254"/>
      <c r="C27" s="255"/>
      <c r="D27" s="256" t="s">
        <v>138</v>
      </c>
      <c r="E27" s="274" t="str">
        <f>IF(COUNTBLANK(進歩状況一覧!AJ28:AM28)=3,"●","")</f>
        <v/>
      </c>
      <c r="F27" s="274" t="str">
        <f>IF(COUNTBLANK(進歩状況一覧!AJ28:AM28)=2,"●","")</f>
        <v/>
      </c>
      <c r="G27" s="274" t="str">
        <f>IF(COUNTBLANK(進歩状況一覧!AJ28:AM28)=1,"●","")</f>
        <v/>
      </c>
      <c r="H27" s="275" t="str">
        <f>IF(COUNTBLANK(進歩状況一覧!AJ28:AM28)=0,"●","")</f>
        <v/>
      </c>
      <c r="I27" s="242"/>
      <c r="J27" s="242"/>
      <c r="K27" s="242"/>
      <c r="L27" s="242"/>
      <c r="M27" s="242"/>
      <c r="N27" s="242"/>
      <c r="O27" s="242"/>
      <c r="P27" s="242"/>
      <c r="Q27" s="244"/>
      <c r="R27" s="241"/>
      <c r="S27" s="242"/>
      <c r="T27" s="242"/>
      <c r="U27" s="242"/>
      <c r="V27" s="242"/>
      <c r="W27" s="242"/>
      <c r="X27" s="242"/>
      <c r="Y27" s="242"/>
      <c r="Z27" s="244"/>
      <c r="AA27" s="241"/>
      <c r="AB27" s="242"/>
      <c r="AC27" s="242"/>
      <c r="AD27" s="242"/>
      <c r="AE27" s="242"/>
      <c r="AF27" s="244"/>
      <c r="AG27" s="241"/>
      <c r="AH27" s="242"/>
      <c r="AI27" s="242"/>
      <c r="AJ27" s="242"/>
      <c r="AK27" s="242"/>
      <c r="AL27" s="242"/>
      <c r="AM27" s="244"/>
      <c r="AN27" s="241"/>
      <c r="AO27" s="242"/>
      <c r="AP27" s="242"/>
      <c r="AQ27" s="242"/>
      <c r="AR27" s="242"/>
      <c r="AS27" s="242"/>
      <c r="AT27" s="243"/>
      <c r="AU27" s="241"/>
      <c r="AV27" s="242"/>
      <c r="AW27" s="242"/>
      <c r="AX27" s="242"/>
      <c r="AY27" s="242"/>
      <c r="AZ27" s="242"/>
      <c r="BA27" s="244"/>
      <c r="BB27" s="241"/>
      <c r="BC27" s="242"/>
      <c r="BD27" s="242"/>
      <c r="BE27" s="242"/>
      <c r="BF27" s="242"/>
      <c r="BG27" s="242"/>
      <c r="BH27" s="242"/>
      <c r="BI27" s="244"/>
      <c r="BJ27" s="232">
        <f>COUNTIF(I27:BI27,"◎")</f>
        <v>0</v>
      </c>
      <c r="BK27" s="278">
        <f>COUNTIF(I27:Q27,"◎")+COUNTIF(I27:Q27,"○")</f>
        <v>0</v>
      </c>
      <c r="BL27" s="229">
        <f>COUNTIF(R27:Z27,"◎")+COUNTIF(R27:Z27,"○")</f>
        <v>0</v>
      </c>
      <c r="BM27" s="229">
        <f>COUNTIF(AA27:AF27,"◎")+COUNTIF(AA27:AF27,"○")</f>
        <v>0</v>
      </c>
      <c r="BN27" s="229">
        <f>COUNTIF(AG27:AM27,"◎")+COUNTIF(AG27:AM27,"○")</f>
        <v>0</v>
      </c>
      <c r="BO27" s="229">
        <f>COUNTIF(AN27:AT27,"◎")+COUNTIF(AN27:AT27,"○")</f>
        <v>0</v>
      </c>
      <c r="BP27" s="229">
        <f>COUNTIF(AU27:BA27,"◎")+COUNTIF(AU27:BA27,"○")</f>
        <v>0</v>
      </c>
      <c r="BQ27" s="229">
        <f>COUNTIF(BB27:BI27,"◎")+COUNTIF(BB27:BI27,"○")</f>
        <v>0</v>
      </c>
      <c r="BR27" s="232">
        <f>BJ27</f>
        <v>0</v>
      </c>
      <c r="BS27" s="260"/>
      <c r="BT27" s="280">
        <f>SUM(BK27:BQ27)</f>
        <v>0</v>
      </c>
      <c r="BU27" s="229">
        <f>BT27-BS27</f>
        <v>0</v>
      </c>
      <c r="BV27" s="262"/>
      <c r="BW27" s="280">
        <f>BR27</f>
        <v>0</v>
      </c>
      <c r="BX27" s="232">
        <f>BW27-BV27</f>
        <v>0</v>
      </c>
    </row>
    <row r="28" spans="2:76" s="29" customFormat="1" ht="18" customHeight="1">
      <c r="B28" s="254"/>
      <c r="C28" s="255"/>
      <c r="D28" s="256" t="s">
        <v>139</v>
      </c>
      <c r="E28" s="274" t="str">
        <f>IF(COUNTBLANK(進歩状況一覧!AJ26:AM26)=3,"●","")</f>
        <v/>
      </c>
      <c r="F28" s="274" t="str">
        <f>IF(COUNTBLANK(進歩状況一覧!AJ26:AM26)=2,"●","")</f>
        <v/>
      </c>
      <c r="G28" s="274" t="str">
        <f>IF(COUNTBLANK(進歩状況一覧!AJ26:AM26)=1,"●","")</f>
        <v/>
      </c>
      <c r="H28" s="275" t="str">
        <f>IF(COUNTBLANK(進歩状況一覧!AJ26:AM26)=0,"●","")</f>
        <v/>
      </c>
      <c r="I28" s="242"/>
      <c r="J28" s="242"/>
      <c r="K28" s="242"/>
      <c r="L28" s="242"/>
      <c r="M28" s="242"/>
      <c r="N28" s="242"/>
      <c r="O28" s="242"/>
      <c r="P28" s="242"/>
      <c r="Q28" s="244"/>
      <c r="R28" s="241"/>
      <c r="S28" s="242"/>
      <c r="T28" s="242"/>
      <c r="U28" s="242"/>
      <c r="V28" s="242"/>
      <c r="W28" s="242"/>
      <c r="X28" s="242"/>
      <c r="Y28" s="242"/>
      <c r="Z28" s="244"/>
      <c r="AA28" s="241"/>
      <c r="AB28" s="242"/>
      <c r="AC28" s="242"/>
      <c r="AD28" s="242"/>
      <c r="AE28" s="242"/>
      <c r="AF28" s="244"/>
      <c r="AG28" s="241"/>
      <c r="AH28" s="242"/>
      <c r="AI28" s="242"/>
      <c r="AJ28" s="242"/>
      <c r="AK28" s="242"/>
      <c r="AL28" s="242"/>
      <c r="AM28" s="244"/>
      <c r="AN28" s="241"/>
      <c r="AO28" s="242"/>
      <c r="AP28" s="242"/>
      <c r="AQ28" s="242"/>
      <c r="AR28" s="242"/>
      <c r="AS28" s="242"/>
      <c r="AT28" s="243"/>
      <c r="AU28" s="250"/>
      <c r="AV28" s="251"/>
      <c r="AW28" s="251"/>
      <c r="AX28" s="251"/>
      <c r="AY28" s="251"/>
      <c r="AZ28" s="251"/>
      <c r="BA28" s="252"/>
      <c r="BB28" s="250"/>
      <c r="BC28" s="251"/>
      <c r="BD28" s="251"/>
      <c r="BE28" s="251"/>
      <c r="BF28" s="251"/>
      <c r="BG28" s="251"/>
      <c r="BH28" s="251"/>
      <c r="BI28" s="252"/>
      <c r="BJ28" s="232">
        <f t="shared" si="3"/>
        <v>0</v>
      </c>
      <c r="BK28" s="278">
        <f t="shared" si="13"/>
        <v>0</v>
      </c>
      <c r="BL28" s="229">
        <f t="shared" si="14"/>
        <v>0</v>
      </c>
      <c r="BM28" s="229">
        <f t="shared" si="15"/>
        <v>0</v>
      </c>
      <c r="BN28" s="229">
        <f t="shared" si="16"/>
        <v>0</v>
      </c>
      <c r="BO28" s="229">
        <f t="shared" si="17"/>
        <v>0</v>
      </c>
      <c r="BP28" s="229">
        <f t="shared" si="18"/>
        <v>0</v>
      </c>
      <c r="BQ28" s="229">
        <f t="shared" si="19"/>
        <v>0</v>
      </c>
      <c r="BR28" s="232">
        <f t="shared" si="20"/>
        <v>0</v>
      </c>
      <c r="BS28" s="260"/>
      <c r="BT28" s="280">
        <f t="shared" si="34"/>
        <v>0</v>
      </c>
      <c r="BU28" s="229">
        <f t="shared" si="0"/>
        <v>0</v>
      </c>
      <c r="BV28" s="262"/>
      <c r="BW28" s="280">
        <f t="shared" si="1"/>
        <v>0</v>
      </c>
      <c r="BX28" s="232">
        <f t="shared" si="2"/>
        <v>0</v>
      </c>
    </row>
    <row r="29" spans="2:76" s="29" customFormat="1" ht="18" customHeight="1">
      <c r="B29" s="254"/>
      <c r="C29" s="255"/>
      <c r="D29" s="256" t="s">
        <v>140</v>
      </c>
      <c r="E29" s="274" t="str">
        <f>IF(COUNTBLANK(進歩状況一覧!AJ27:AM27)=3,"●","")</f>
        <v/>
      </c>
      <c r="F29" s="274" t="str">
        <f>IF(COUNTBLANK(進歩状況一覧!AJ27:AM27)=2,"●","")</f>
        <v/>
      </c>
      <c r="G29" s="274" t="str">
        <f>IF(COUNTBLANK(進歩状況一覧!AJ27:AM27)=1,"●","")</f>
        <v/>
      </c>
      <c r="H29" s="275" t="str">
        <f>IF(COUNTBLANK(進歩状況一覧!AJ27:AM27)=0,"●","")</f>
        <v/>
      </c>
      <c r="I29" s="242"/>
      <c r="J29" s="242"/>
      <c r="K29" s="242"/>
      <c r="L29" s="242"/>
      <c r="M29" s="242"/>
      <c r="N29" s="242"/>
      <c r="O29" s="242"/>
      <c r="P29" s="242"/>
      <c r="Q29" s="244"/>
      <c r="R29" s="241"/>
      <c r="S29" s="242"/>
      <c r="T29" s="242"/>
      <c r="U29" s="242"/>
      <c r="V29" s="242"/>
      <c r="W29" s="242"/>
      <c r="X29" s="242"/>
      <c r="Y29" s="242"/>
      <c r="Z29" s="244"/>
      <c r="AA29" s="241"/>
      <c r="AB29" s="242"/>
      <c r="AC29" s="242"/>
      <c r="AD29" s="242"/>
      <c r="AE29" s="242"/>
      <c r="AF29" s="244"/>
      <c r="AG29" s="241"/>
      <c r="AH29" s="242"/>
      <c r="AI29" s="242"/>
      <c r="AJ29" s="242"/>
      <c r="AK29" s="242"/>
      <c r="AL29" s="242"/>
      <c r="AM29" s="244"/>
      <c r="AN29" s="241"/>
      <c r="AO29" s="242"/>
      <c r="AP29" s="242"/>
      <c r="AQ29" s="242"/>
      <c r="AR29" s="242"/>
      <c r="AS29" s="242"/>
      <c r="AT29" s="243"/>
      <c r="AU29" s="241"/>
      <c r="AV29" s="242"/>
      <c r="AW29" s="242"/>
      <c r="AX29" s="242"/>
      <c r="AY29" s="242"/>
      <c r="AZ29" s="242"/>
      <c r="BA29" s="244"/>
      <c r="BB29" s="241"/>
      <c r="BC29" s="242"/>
      <c r="BD29" s="242"/>
      <c r="BE29" s="242"/>
      <c r="BF29" s="242"/>
      <c r="BG29" s="242"/>
      <c r="BH29" s="242"/>
      <c r="BI29" s="244"/>
      <c r="BJ29" s="232">
        <f t="shared" si="3"/>
        <v>0</v>
      </c>
      <c r="BK29" s="278">
        <f t="shared" si="13"/>
        <v>0</v>
      </c>
      <c r="BL29" s="229">
        <f t="shared" si="14"/>
        <v>0</v>
      </c>
      <c r="BM29" s="229">
        <f t="shared" si="15"/>
        <v>0</v>
      </c>
      <c r="BN29" s="229">
        <f t="shared" si="16"/>
        <v>0</v>
      </c>
      <c r="BO29" s="229">
        <f t="shared" si="17"/>
        <v>0</v>
      </c>
      <c r="BP29" s="229">
        <f t="shared" si="18"/>
        <v>0</v>
      </c>
      <c r="BQ29" s="229">
        <f t="shared" si="19"/>
        <v>0</v>
      </c>
      <c r="BR29" s="232">
        <f t="shared" si="20"/>
        <v>0</v>
      </c>
      <c r="BS29" s="260"/>
      <c r="BT29" s="280">
        <f t="shared" si="34"/>
        <v>0</v>
      </c>
      <c r="BU29" s="229">
        <f t="shared" si="0"/>
        <v>0</v>
      </c>
      <c r="BV29" s="262"/>
      <c r="BW29" s="280">
        <f t="shared" si="1"/>
        <v>0</v>
      </c>
      <c r="BX29" s="232">
        <f t="shared" si="2"/>
        <v>0</v>
      </c>
    </row>
    <row r="30" spans="2:76" s="29" customFormat="1" ht="18" customHeight="1">
      <c r="B30" s="254"/>
      <c r="C30" s="255"/>
      <c r="D30" s="256" t="s">
        <v>141</v>
      </c>
      <c r="E30" s="274" t="str">
        <f>IF(COUNTBLANK(進歩状況一覧!AJ29:AM29)=3,"●","")</f>
        <v/>
      </c>
      <c r="F30" s="274" t="str">
        <f>IF(COUNTBLANK(進歩状況一覧!AJ29:AM29)=2,"●","")</f>
        <v/>
      </c>
      <c r="G30" s="274" t="str">
        <f>IF(COUNTBLANK(進歩状況一覧!AJ29:AM29)=1,"●","")</f>
        <v/>
      </c>
      <c r="H30" s="275" t="str">
        <f>IF(COUNTBLANK(進歩状況一覧!AJ29:AM29)=0,"●","")</f>
        <v/>
      </c>
      <c r="I30" s="242"/>
      <c r="J30" s="242"/>
      <c r="K30" s="242"/>
      <c r="L30" s="242"/>
      <c r="M30" s="242"/>
      <c r="N30" s="242"/>
      <c r="O30" s="242"/>
      <c r="P30" s="242"/>
      <c r="Q30" s="244"/>
      <c r="R30" s="241"/>
      <c r="S30" s="242"/>
      <c r="T30" s="242"/>
      <c r="U30" s="242"/>
      <c r="V30" s="242"/>
      <c r="W30" s="242"/>
      <c r="X30" s="242"/>
      <c r="Y30" s="242"/>
      <c r="Z30" s="244"/>
      <c r="AA30" s="241"/>
      <c r="AB30" s="242"/>
      <c r="AC30" s="242"/>
      <c r="AD30" s="242"/>
      <c r="AE30" s="242"/>
      <c r="AF30" s="244"/>
      <c r="AG30" s="241"/>
      <c r="AH30" s="242"/>
      <c r="AI30" s="242"/>
      <c r="AJ30" s="242"/>
      <c r="AK30" s="242"/>
      <c r="AL30" s="242"/>
      <c r="AM30" s="244"/>
      <c r="AN30" s="241"/>
      <c r="AO30" s="242"/>
      <c r="AP30" s="242"/>
      <c r="AQ30" s="242"/>
      <c r="AR30" s="242"/>
      <c r="AS30" s="242"/>
      <c r="AT30" s="243"/>
      <c r="AU30" s="241"/>
      <c r="AV30" s="242"/>
      <c r="AW30" s="242"/>
      <c r="AX30" s="242"/>
      <c r="AY30" s="242"/>
      <c r="AZ30" s="242"/>
      <c r="BA30" s="244"/>
      <c r="BB30" s="241"/>
      <c r="BC30" s="242"/>
      <c r="BD30" s="242"/>
      <c r="BE30" s="242"/>
      <c r="BF30" s="242"/>
      <c r="BG30" s="242"/>
      <c r="BH30" s="242"/>
      <c r="BI30" s="244"/>
      <c r="BJ30" s="232">
        <f t="shared" ref="BJ30" si="48">COUNTIF(I30:BI30,"◎")</f>
        <v>0</v>
      </c>
      <c r="BK30" s="278">
        <f t="shared" ref="BK30" si="49">COUNTIF(I30:Q30,"◎")+COUNTIF(I30:Q30,"○")</f>
        <v>0</v>
      </c>
      <c r="BL30" s="229">
        <f t="shared" ref="BL30" si="50">COUNTIF(R30:Z30,"◎")+COUNTIF(R30:Z30,"○")</f>
        <v>0</v>
      </c>
      <c r="BM30" s="229">
        <f t="shared" ref="BM30" si="51">COUNTIF(AA30:AF30,"◎")+COUNTIF(AA30:AF30,"○")</f>
        <v>0</v>
      </c>
      <c r="BN30" s="229">
        <f t="shared" ref="BN30" si="52">COUNTIF(AG30:AM30,"◎")+COUNTIF(AG30:AM30,"○")</f>
        <v>0</v>
      </c>
      <c r="BO30" s="229">
        <f t="shared" ref="BO30" si="53">COUNTIF(AN30:AT30,"◎")+COUNTIF(AN30:AT30,"○")</f>
        <v>0</v>
      </c>
      <c r="BP30" s="229">
        <f t="shared" ref="BP30" si="54">COUNTIF(AU30:BA30,"◎")+COUNTIF(AU30:BA30,"○")</f>
        <v>0</v>
      </c>
      <c r="BQ30" s="229">
        <f t="shared" ref="BQ30" si="55">COUNTIF(BB30:BI30,"◎")+COUNTIF(BB30:BI30,"○")</f>
        <v>0</v>
      </c>
      <c r="BR30" s="232">
        <f t="shared" ref="BR30" si="56">BJ30</f>
        <v>0</v>
      </c>
      <c r="BS30" s="260"/>
      <c r="BT30" s="280">
        <f t="shared" ref="BT30" si="57">SUM(BK30:BQ30)</f>
        <v>0</v>
      </c>
      <c r="BU30" s="229">
        <f t="shared" ref="BU30" si="58">BT30-BS30</f>
        <v>0</v>
      </c>
      <c r="BV30" s="262"/>
      <c r="BW30" s="280">
        <f t="shared" ref="BW30" si="59">BR30</f>
        <v>0</v>
      </c>
      <c r="BX30" s="232">
        <f t="shared" ref="BX30" si="60">BW30-BV30</f>
        <v>0</v>
      </c>
    </row>
    <row r="31" spans="2:76" s="29" customFormat="1" ht="18" customHeight="1">
      <c r="B31" s="254"/>
      <c r="C31" s="255"/>
      <c r="D31" s="256" t="s">
        <v>142</v>
      </c>
      <c r="E31" s="274" t="str">
        <f>IF(COUNTBLANK(進歩状況一覧!AJ30:AM30)=3,"●","")</f>
        <v/>
      </c>
      <c r="F31" s="274" t="str">
        <f>IF(COUNTBLANK(進歩状況一覧!AJ30:AM30)=2,"●","")</f>
        <v/>
      </c>
      <c r="G31" s="274" t="str">
        <f>IF(COUNTBLANK(進歩状況一覧!AJ30:AM30)=1,"●","")</f>
        <v/>
      </c>
      <c r="H31" s="275" t="str">
        <f>IF(COUNTBLANK(進歩状況一覧!AJ30:AM30)=0,"●","")</f>
        <v/>
      </c>
      <c r="I31" s="242"/>
      <c r="J31" s="242"/>
      <c r="K31" s="242"/>
      <c r="L31" s="242"/>
      <c r="M31" s="242"/>
      <c r="N31" s="242"/>
      <c r="O31" s="242"/>
      <c r="P31" s="242"/>
      <c r="Q31" s="244"/>
      <c r="R31" s="241"/>
      <c r="S31" s="242"/>
      <c r="T31" s="242"/>
      <c r="U31" s="242"/>
      <c r="V31" s="242"/>
      <c r="W31" s="242"/>
      <c r="X31" s="242"/>
      <c r="Y31" s="242"/>
      <c r="Z31" s="244"/>
      <c r="AA31" s="241"/>
      <c r="AB31" s="242"/>
      <c r="AC31" s="242"/>
      <c r="AD31" s="242"/>
      <c r="AE31" s="242"/>
      <c r="AF31" s="244"/>
      <c r="AG31" s="241"/>
      <c r="AH31" s="242"/>
      <c r="AI31" s="242"/>
      <c r="AJ31" s="242"/>
      <c r="AK31" s="242"/>
      <c r="AL31" s="242"/>
      <c r="AM31" s="244"/>
      <c r="AN31" s="241"/>
      <c r="AO31" s="242"/>
      <c r="AP31" s="242"/>
      <c r="AQ31" s="242"/>
      <c r="AR31" s="242"/>
      <c r="AS31" s="242"/>
      <c r="AT31" s="243"/>
      <c r="AU31" s="241"/>
      <c r="AV31" s="242"/>
      <c r="AW31" s="242"/>
      <c r="AX31" s="242"/>
      <c r="AY31" s="242"/>
      <c r="AZ31" s="242"/>
      <c r="BA31" s="244"/>
      <c r="BB31" s="241"/>
      <c r="BC31" s="242"/>
      <c r="BD31" s="242"/>
      <c r="BE31" s="242"/>
      <c r="BF31" s="242"/>
      <c r="BG31" s="242"/>
      <c r="BH31" s="242"/>
      <c r="BI31" s="244"/>
      <c r="BJ31" s="232">
        <f t="shared" si="3"/>
        <v>0</v>
      </c>
      <c r="BK31" s="278">
        <f t="shared" si="13"/>
        <v>0</v>
      </c>
      <c r="BL31" s="229">
        <f t="shared" si="14"/>
        <v>0</v>
      </c>
      <c r="BM31" s="229">
        <f t="shared" si="15"/>
        <v>0</v>
      </c>
      <c r="BN31" s="229">
        <f t="shared" si="16"/>
        <v>0</v>
      </c>
      <c r="BO31" s="229">
        <f t="shared" si="17"/>
        <v>0</v>
      </c>
      <c r="BP31" s="229">
        <f t="shared" si="18"/>
        <v>0</v>
      </c>
      <c r="BQ31" s="229">
        <f t="shared" si="19"/>
        <v>0</v>
      </c>
      <c r="BR31" s="232">
        <f t="shared" si="20"/>
        <v>0</v>
      </c>
      <c r="BS31" s="260"/>
      <c r="BT31" s="280">
        <f t="shared" si="34"/>
        <v>0</v>
      </c>
      <c r="BU31" s="229">
        <f t="shared" si="0"/>
        <v>0</v>
      </c>
      <c r="BV31" s="262"/>
      <c r="BW31" s="280">
        <f t="shared" si="1"/>
        <v>0</v>
      </c>
      <c r="BX31" s="232">
        <f t="shared" si="2"/>
        <v>0</v>
      </c>
    </row>
    <row r="32" spans="2:76" s="29" customFormat="1" ht="18" customHeight="1">
      <c r="B32" s="254"/>
      <c r="C32" s="255"/>
      <c r="D32" s="256" t="s">
        <v>143</v>
      </c>
      <c r="E32" s="274" t="str">
        <f>IF(COUNTBLANK(進歩状況一覧!AJ31:AM31)=3,"●","")</f>
        <v/>
      </c>
      <c r="F32" s="274" t="str">
        <f>IF(COUNTBLANK(進歩状況一覧!AJ31:AM31)=2,"●","")</f>
        <v/>
      </c>
      <c r="G32" s="274" t="str">
        <f>IF(COUNTBLANK(進歩状況一覧!AJ31:AM31)=1,"●","")</f>
        <v/>
      </c>
      <c r="H32" s="275" t="str">
        <f>IF(COUNTBLANK(進歩状況一覧!AJ31:AM31)=0,"●","")</f>
        <v/>
      </c>
      <c r="I32" s="242"/>
      <c r="J32" s="242"/>
      <c r="K32" s="242"/>
      <c r="L32" s="242"/>
      <c r="M32" s="242"/>
      <c r="N32" s="242"/>
      <c r="O32" s="242"/>
      <c r="P32" s="242"/>
      <c r="Q32" s="244"/>
      <c r="R32" s="241"/>
      <c r="S32" s="242"/>
      <c r="T32" s="242"/>
      <c r="U32" s="242"/>
      <c r="V32" s="242"/>
      <c r="W32" s="242"/>
      <c r="X32" s="242"/>
      <c r="Y32" s="242"/>
      <c r="Z32" s="244"/>
      <c r="AA32" s="241"/>
      <c r="AB32" s="242"/>
      <c r="AC32" s="242"/>
      <c r="AD32" s="242"/>
      <c r="AE32" s="242"/>
      <c r="AF32" s="244"/>
      <c r="AG32" s="241"/>
      <c r="AH32" s="242"/>
      <c r="AI32" s="242"/>
      <c r="AJ32" s="242"/>
      <c r="AK32" s="242"/>
      <c r="AL32" s="242"/>
      <c r="AM32" s="244"/>
      <c r="AN32" s="241"/>
      <c r="AO32" s="242"/>
      <c r="AP32" s="242"/>
      <c r="AQ32" s="242"/>
      <c r="AR32" s="242"/>
      <c r="AS32" s="242"/>
      <c r="AT32" s="243"/>
      <c r="AU32" s="253"/>
      <c r="AV32" s="242"/>
      <c r="AW32" s="242"/>
      <c r="AX32" s="242"/>
      <c r="AY32" s="242"/>
      <c r="AZ32" s="242"/>
      <c r="BA32" s="244"/>
      <c r="BB32" s="241"/>
      <c r="BC32" s="242"/>
      <c r="BD32" s="242"/>
      <c r="BE32" s="242"/>
      <c r="BF32" s="242"/>
      <c r="BG32" s="242"/>
      <c r="BH32" s="242"/>
      <c r="BI32" s="244"/>
      <c r="BJ32" s="232">
        <f t="shared" ref="BJ32" si="61">COUNTIF(I32:BI32,"◎")</f>
        <v>0</v>
      </c>
      <c r="BK32" s="278">
        <f t="shared" ref="BK32" si="62">COUNTIF(I32:Q32,"◎")+COUNTIF(I32:Q32,"○")</f>
        <v>0</v>
      </c>
      <c r="BL32" s="229">
        <f t="shared" ref="BL32" si="63">COUNTIF(R32:Z32,"◎")+COUNTIF(R32:Z32,"○")</f>
        <v>0</v>
      </c>
      <c r="BM32" s="229">
        <f t="shared" ref="BM32" si="64">COUNTIF(AA32:AF32,"◎")+COUNTIF(AA32:AF32,"○")</f>
        <v>0</v>
      </c>
      <c r="BN32" s="229">
        <f t="shared" ref="BN32" si="65">COUNTIF(AG32:AM32,"◎")+COUNTIF(AG32:AM32,"○")</f>
        <v>0</v>
      </c>
      <c r="BO32" s="229">
        <f t="shared" ref="BO32" si="66">COUNTIF(AN32:AT32,"◎")+COUNTIF(AN32:AT32,"○")</f>
        <v>0</v>
      </c>
      <c r="BP32" s="229">
        <f t="shared" ref="BP32" si="67">COUNTIF(AU32:BA32,"◎")+COUNTIF(AU32:BA32,"○")</f>
        <v>0</v>
      </c>
      <c r="BQ32" s="229">
        <f t="shared" ref="BQ32" si="68">COUNTIF(BB32:BI32,"◎")+COUNTIF(BB32:BI32,"○")</f>
        <v>0</v>
      </c>
      <c r="BR32" s="232">
        <f t="shared" ref="BR32" si="69">BJ32</f>
        <v>0</v>
      </c>
      <c r="BS32" s="260"/>
      <c r="BT32" s="280">
        <f t="shared" ref="BT32" si="70">SUM(BK32:BQ32)</f>
        <v>0</v>
      </c>
      <c r="BU32" s="229">
        <f t="shared" ref="BU32" si="71">BT32-BS32</f>
        <v>0</v>
      </c>
      <c r="BV32" s="262"/>
      <c r="BW32" s="280">
        <f t="shared" ref="BW32" si="72">BR32</f>
        <v>0</v>
      </c>
      <c r="BX32" s="232">
        <f t="shared" ref="BX32" si="73">BW32-BV32</f>
        <v>0</v>
      </c>
    </row>
    <row r="33" spans="1:76" s="29" customFormat="1" ht="18" customHeight="1">
      <c r="B33" s="257" t="s">
        <v>134</v>
      </c>
      <c r="C33" s="258" t="s">
        <v>131</v>
      </c>
      <c r="D33" s="259" t="s">
        <v>135</v>
      </c>
      <c r="E33" s="276" t="str">
        <f>IF(COUNTBLANK(進歩状況一覧!AJ32:AM32)=3,"●","")</f>
        <v/>
      </c>
      <c r="F33" s="276" t="str">
        <f>IF(COUNTBLANK(進歩状況一覧!AJ32:AM32)=2,"●","")</f>
        <v/>
      </c>
      <c r="G33" s="276" t="str">
        <f>IF(COUNTBLANK(進歩状況一覧!AJ32:AM32)=1,"●","")</f>
        <v/>
      </c>
      <c r="H33" s="277" t="str">
        <f>IF(COUNTBLANK(進歩状況一覧!AJ32:AM32)=0,"●","")</f>
        <v/>
      </c>
      <c r="I33" s="245"/>
      <c r="J33" s="245"/>
      <c r="K33" s="245"/>
      <c r="L33" s="245"/>
      <c r="M33" s="245"/>
      <c r="N33" s="245"/>
      <c r="O33" s="245"/>
      <c r="P33" s="245"/>
      <c r="Q33" s="246"/>
      <c r="R33" s="247"/>
      <c r="S33" s="245"/>
      <c r="T33" s="245"/>
      <c r="U33" s="245"/>
      <c r="V33" s="245"/>
      <c r="W33" s="245"/>
      <c r="X33" s="245"/>
      <c r="Y33" s="245"/>
      <c r="Z33" s="246"/>
      <c r="AA33" s="247"/>
      <c r="AB33" s="245"/>
      <c r="AC33" s="245"/>
      <c r="AD33" s="245"/>
      <c r="AE33" s="245"/>
      <c r="AF33" s="246"/>
      <c r="AG33" s="247"/>
      <c r="AH33" s="245"/>
      <c r="AI33" s="245"/>
      <c r="AJ33" s="245"/>
      <c r="AK33" s="245"/>
      <c r="AL33" s="245"/>
      <c r="AM33" s="246"/>
      <c r="AN33" s="247"/>
      <c r="AO33" s="245"/>
      <c r="AP33" s="245"/>
      <c r="AQ33" s="245"/>
      <c r="AR33" s="245"/>
      <c r="AS33" s="245"/>
      <c r="AT33" s="248"/>
      <c r="AU33" s="245"/>
      <c r="AV33" s="245"/>
      <c r="AW33" s="245"/>
      <c r="AX33" s="245"/>
      <c r="AY33" s="245"/>
      <c r="AZ33" s="245"/>
      <c r="BA33" s="246"/>
      <c r="BB33" s="247"/>
      <c r="BC33" s="245"/>
      <c r="BD33" s="245"/>
      <c r="BE33" s="245"/>
      <c r="BF33" s="245"/>
      <c r="BG33" s="245"/>
      <c r="BH33" s="245"/>
      <c r="BI33" s="246"/>
      <c r="BJ33" s="233">
        <f>COUNTIF(I33:BI33,"◎")</f>
        <v>0</v>
      </c>
      <c r="BK33" s="279">
        <f>COUNTIF(I33:Q33,"◎")+COUNTIF(I33:Q33,"○")</f>
        <v>0</v>
      </c>
      <c r="BL33" s="230">
        <f>COUNTIF(R33:Z33,"◎")+COUNTIF(R33:Z33,"○")</f>
        <v>0</v>
      </c>
      <c r="BM33" s="230">
        <f>COUNTIF(AA33:AF33,"◎")+COUNTIF(AA33:AF33,"○")</f>
        <v>0</v>
      </c>
      <c r="BN33" s="230">
        <f>COUNTIF(AG33:AM33,"◎")+COUNTIF(AG33:AM33,"○")</f>
        <v>0</v>
      </c>
      <c r="BO33" s="230">
        <f>COUNTIF(AN33:AT33,"◎")+COUNTIF(AN33:AT33,"○")</f>
        <v>0</v>
      </c>
      <c r="BP33" s="230">
        <f>COUNTIF(AU33:BA33,"◎")+COUNTIF(AU33:BA33,"○")</f>
        <v>0</v>
      </c>
      <c r="BQ33" s="230">
        <f>COUNTIF(BB33:BI33,"◎")+COUNTIF(BB33:BI33,"○")</f>
        <v>0</v>
      </c>
      <c r="BR33" s="233">
        <f>BJ33</f>
        <v>0</v>
      </c>
      <c r="BS33" s="261"/>
      <c r="BT33" s="281">
        <f>SUM(BK33:BQ33)</f>
        <v>0</v>
      </c>
      <c r="BU33" s="230">
        <f>BT33-BS33</f>
        <v>0</v>
      </c>
      <c r="BV33" s="263"/>
      <c r="BW33" s="281">
        <f>BR33</f>
        <v>0</v>
      </c>
      <c r="BX33" s="233">
        <f>BW33-BV33</f>
        <v>0</v>
      </c>
    </row>
    <row r="34" spans="1:76" s="29" customFormat="1" ht="18" customHeight="1">
      <c r="B34" s="254"/>
      <c r="C34" s="255" t="s">
        <v>65</v>
      </c>
      <c r="D34" s="256" t="s">
        <v>137</v>
      </c>
      <c r="E34" s="274" t="str">
        <f>IF(COUNTBLANK(進歩状況一覧!AJ33:AM33)=3,"●","")</f>
        <v/>
      </c>
      <c r="F34" s="274" t="str">
        <f>IF(COUNTBLANK(進歩状況一覧!AJ33:AM33)=2,"●","")</f>
        <v/>
      </c>
      <c r="G34" s="274" t="str">
        <f>IF(COUNTBLANK(進歩状況一覧!AJ33:AM33)=1,"●","")</f>
        <v/>
      </c>
      <c r="H34" s="275" t="str">
        <f>IF(COUNTBLANK(進歩状況一覧!AJ33:AM33)=0,"●","")</f>
        <v/>
      </c>
      <c r="I34" s="242"/>
      <c r="J34" s="242"/>
      <c r="K34" s="242"/>
      <c r="L34" s="242"/>
      <c r="M34" s="242"/>
      <c r="N34" s="242"/>
      <c r="O34" s="242"/>
      <c r="P34" s="242"/>
      <c r="Q34" s="244"/>
      <c r="R34" s="241"/>
      <c r="S34" s="242"/>
      <c r="T34" s="242"/>
      <c r="U34" s="242"/>
      <c r="V34" s="242"/>
      <c r="W34" s="242"/>
      <c r="X34" s="242"/>
      <c r="Y34" s="242"/>
      <c r="Z34" s="244"/>
      <c r="AA34" s="241"/>
      <c r="AB34" s="242"/>
      <c r="AC34" s="242"/>
      <c r="AD34" s="242"/>
      <c r="AE34" s="242"/>
      <c r="AF34" s="244"/>
      <c r="AG34" s="241"/>
      <c r="AH34" s="242"/>
      <c r="AI34" s="242"/>
      <c r="AJ34" s="242"/>
      <c r="AK34" s="242"/>
      <c r="AL34" s="242"/>
      <c r="AM34" s="244"/>
      <c r="AN34" s="241"/>
      <c r="AO34" s="242"/>
      <c r="AP34" s="242"/>
      <c r="AQ34" s="242"/>
      <c r="AR34" s="242"/>
      <c r="AS34" s="242"/>
      <c r="AT34" s="243"/>
      <c r="AU34" s="241"/>
      <c r="AV34" s="242"/>
      <c r="AW34" s="242"/>
      <c r="AX34" s="242"/>
      <c r="AY34" s="242"/>
      <c r="AZ34" s="242"/>
      <c r="BA34" s="244"/>
      <c r="BB34" s="241"/>
      <c r="BC34" s="242"/>
      <c r="BD34" s="242"/>
      <c r="BE34" s="242"/>
      <c r="BF34" s="242"/>
      <c r="BG34" s="242"/>
      <c r="BH34" s="242"/>
      <c r="BI34" s="244"/>
      <c r="BJ34" s="232">
        <f t="shared" si="3"/>
        <v>0</v>
      </c>
      <c r="BK34" s="278">
        <f t="shared" si="13"/>
        <v>0</v>
      </c>
      <c r="BL34" s="229">
        <f t="shared" si="14"/>
        <v>0</v>
      </c>
      <c r="BM34" s="229">
        <f t="shared" si="15"/>
        <v>0</v>
      </c>
      <c r="BN34" s="229">
        <f t="shared" si="16"/>
        <v>0</v>
      </c>
      <c r="BO34" s="229">
        <f t="shared" si="17"/>
        <v>0</v>
      </c>
      <c r="BP34" s="229">
        <f t="shared" si="18"/>
        <v>0</v>
      </c>
      <c r="BQ34" s="229">
        <f t="shared" si="19"/>
        <v>0</v>
      </c>
      <c r="BR34" s="232">
        <f t="shared" si="20"/>
        <v>0</v>
      </c>
      <c r="BS34" s="260"/>
      <c r="BT34" s="280">
        <f t="shared" si="34"/>
        <v>0</v>
      </c>
      <c r="BU34" s="229">
        <f t="shared" si="0"/>
        <v>0</v>
      </c>
      <c r="BV34" s="262"/>
      <c r="BW34" s="280">
        <f t="shared" si="1"/>
        <v>0</v>
      </c>
      <c r="BX34" s="232">
        <f t="shared" si="2"/>
        <v>0</v>
      </c>
    </row>
    <row r="35" spans="1:76" s="29" customFormat="1" ht="18" customHeight="1">
      <c r="B35" s="254"/>
      <c r="C35" s="255"/>
      <c r="D35" s="256" t="s">
        <v>138</v>
      </c>
      <c r="E35" s="274" t="str">
        <f>IF(COUNTBLANK(進歩状況一覧!AJ35:AM35)=3,"●","")</f>
        <v/>
      </c>
      <c r="F35" s="274" t="str">
        <f>IF(COUNTBLANK(進歩状況一覧!AJ35:AM35)=2,"●","")</f>
        <v/>
      </c>
      <c r="G35" s="274" t="str">
        <f>IF(COUNTBLANK(進歩状況一覧!AJ35:AM35)=1,"●","")</f>
        <v/>
      </c>
      <c r="H35" s="275" t="str">
        <f>IF(COUNTBLANK(進歩状況一覧!AJ35:AM35)=0,"●","")</f>
        <v/>
      </c>
      <c r="I35" s="242"/>
      <c r="J35" s="242"/>
      <c r="K35" s="242"/>
      <c r="L35" s="242"/>
      <c r="M35" s="242"/>
      <c r="N35" s="242"/>
      <c r="O35" s="242"/>
      <c r="P35" s="242"/>
      <c r="Q35" s="244"/>
      <c r="R35" s="241"/>
      <c r="S35" s="242"/>
      <c r="T35" s="242"/>
      <c r="U35" s="242"/>
      <c r="V35" s="242"/>
      <c r="W35" s="242"/>
      <c r="X35" s="242"/>
      <c r="Y35" s="242"/>
      <c r="Z35" s="244"/>
      <c r="AA35" s="241"/>
      <c r="AB35" s="242"/>
      <c r="AC35" s="242"/>
      <c r="AD35" s="242"/>
      <c r="AE35" s="242"/>
      <c r="AF35" s="244"/>
      <c r="AG35" s="241"/>
      <c r="AH35" s="242"/>
      <c r="AI35" s="242"/>
      <c r="AJ35" s="242"/>
      <c r="AK35" s="242"/>
      <c r="AL35" s="242"/>
      <c r="AM35" s="244"/>
      <c r="AN35" s="241"/>
      <c r="AO35" s="242"/>
      <c r="AP35" s="242"/>
      <c r="AQ35" s="242"/>
      <c r="AR35" s="242"/>
      <c r="AS35" s="242"/>
      <c r="AT35" s="243"/>
      <c r="AU35" s="241"/>
      <c r="AV35" s="242"/>
      <c r="AW35" s="242"/>
      <c r="AX35" s="242"/>
      <c r="AY35" s="242"/>
      <c r="AZ35" s="242"/>
      <c r="BA35" s="244"/>
      <c r="BB35" s="241"/>
      <c r="BC35" s="242"/>
      <c r="BD35" s="242"/>
      <c r="BE35" s="242"/>
      <c r="BF35" s="242"/>
      <c r="BG35" s="242"/>
      <c r="BH35" s="242"/>
      <c r="BI35" s="244"/>
      <c r="BJ35" s="232">
        <f t="shared" si="3"/>
        <v>0</v>
      </c>
      <c r="BK35" s="278">
        <f t="shared" si="13"/>
        <v>0</v>
      </c>
      <c r="BL35" s="229">
        <f t="shared" si="14"/>
        <v>0</v>
      </c>
      <c r="BM35" s="229">
        <f t="shared" si="15"/>
        <v>0</v>
      </c>
      <c r="BN35" s="229">
        <f t="shared" si="16"/>
        <v>0</v>
      </c>
      <c r="BO35" s="229">
        <f t="shared" si="17"/>
        <v>0</v>
      </c>
      <c r="BP35" s="229">
        <f t="shared" si="18"/>
        <v>0</v>
      </c>
      <c r="BQ35" s="229">
        <f t="shared" si="19"/>
        <v>0</v>
      </c>
      <c r="BR35" s="232">
        <f t="shared" si="20"/>
        <v>0</v>
      </c>
      <c r="BS35" s="260"/>
      <c r="BT35" s="280">
        <f t="shared" si="34"/>
        <v>0</v>
      </c>
      <c r="BU35" s="229">
        <f t="shared" si="0"/>
        <v>0</v>
      </c>
      <c r="BV35" s="262"/>
      <c r="BW35" s="280">
        <f t="shared" si="1"/>
        <v>0</v>
      </c>
      <c r="BX35" s="232">
        <f t="shared" si="2"/>
        <v>0</v>
      </c>
    </row>
    <row r="36" spans="1:76" s="29" customFormat="1" ht="18" customHeight="1">
      <c r="B36" s="254"/>
      <c r="C36" s="255"/>
      <c r="D36" s="256" t="s">
        <v>139</v>
      </c>
      <c r="E36" s="274" t="str">
        <f>IF(COUNTBLANK(進歩状況一覧!AJ34:AM34)=3,"●","")</f>
        <v/>
      </c>
      <c r="F36" s="274" t="str">
        <f>IF(COUNTBLANK(進歩状況一覧!AJ34:AM34)=2,"●","")</f>
        <v/>
      </c>
      <c r="G36" s="274" t="str">
        <f>IF(COUNTBLANK(進歩状況一覧!AJ34:AM34)=1,"●","")</f>
        <v/>
      </c>
      <c r="H36" s="275" t="str">
        <f>IF(COUNTBLANK(進歩状況一覧!AJ34:AM34)=0,"●","")</f>
        <v/>
      </c>
      <c r="I36" s="242"/>
      <c r="J36" s="242"/>
      <c r="K36" s="242"/>
      <c r="L36" s="242"/>
      <c r="M36" s="242"/>
      <c r="N36" s="242"/>
      <c r="O36" s="242"/>
      <c r="P36" s="242"/>
      <c r="Q36" s="244"/>
      <c r="R36" s="241"/>
      <c r="S36" s="242"/>
      <c r="T36" s="242"/>
      <c r="U36" s="242"/>
      <c r="V36" s="242"/>
      <c r="W36" s="242"/>
      <c r="X36" s="242"/>
      <c r="Y36" s="242"/>
      <c r="Z36" s="244"/>
      <c r="AA36" s="241"/>
      <c r="AB36" s="242"/>
      <c r="AC36" s="242"/>
      <c r="AD36" s="242"/>
      <c r="AE36" s="242"/>
      <c r="AF36" s="244"/>
      <c r="AG36" s="241"/>
      <c r="AH36" s="242"/>
      <c r="AI36" s="242"/>
      <c r="AJ36" s="242"/>
      <c r="AK36" s="242"/>
      <c r="AL36" s="242"/>
      <c r="AM36" s="244"/>
      <c r="AN36" s="241"/>
      <c r="AO36" s="242"/>
      <c r="AP36" s="242"/>
      <c r="AQ36" s="242"/>
      <c r="AR36" s="242"/>
      <c r="AS36" s="242"/>
      <c r="AT36" s="243"/>
      <c r="AU36" s="241"/>
      <c r="AV36" s="242"/>
      <c r="AW36" s="242"/>
      <c r="AX36" s="242"/>
      <c r="AY36" s="242"/>
      <c r="AZ36" s="242"/>
      <c r="BA36" s="244"/>
      <c r="BB36" s="241"/>
      <c r="BC36" s="242"/>
      <c r="BD36" s="242"/>
      <c r="BE36" s="242"/>
      <c r="BF36" s="242"/>
      <c r="BG36" s="242"/>
      <c r="BH36" s="242"/>
      <c r="BI36" s="244"/>
      <c r="BJ36" s="232">
        <f>COUNTIF(I36:BI36,"◎")</f>
        <v>0</v>
      </c>
      <c r="BK36" s="278">
        <f>COUNTIF(I36:Q36,"◎")+COUNTIF(I36:Q36,"○")</f>
        <v>0</v>
      </c>
      <c r="BL36" s="229">
        <f>COUNTIF(R36:Z36,"◎")+COUNTIF(R36:Z36,"○")</f>
        <v>0</v>
      </c>
      <c r="BM36" s="229">
        <f>COUNTIF(AA36:AF36,"◎")+COUNTIF(AA36:AF36,"○")</f>
        <v>0</v>
      </c>
      <c r="BN36" s="229">
        <f>COUNTIF(AG36:AM36,"◎")+COUNTIF(AG36:AM36,"○")</f>
        <v>0</v>
      </c>
      <c r="BO36" s="229">
        <f>COUNTIF(AN36:AT36,"◎")+COUNTIF(AN36:AT36,"○")</f>
        <v>0</v>
      </c>
      <c r="BP36" s="229">
        <f>COUNTIF(AU36:BA36,"◎")+COUNTIF(AU36:BA36,"○")</f>
        <v>0</v>
      </c>
      <c r="BQ36" s="229">
        <f>COUNTIF(BB36:BI36,"◎")+COUNTIF(BB36:BI36,"○")</f>
        <v>0</v>
      </c>
      <c r="BR36" s="232">
        <f>BJ36</f>
        <v>0</v>
      </c>
      <c r="BS36" s="260"/>
      <c r="BT36" s="280">
        <f>SUM(BK36:BQ36)</f>
        <v>0</v>
      </c>
      <c r="BU36" s="229">
        <f>BT36-BS36</f>
        <v>0</v>
      </c>
      <c r="BV36" s="262"/>
      <c r="BW36" s="280">
        <f>BR36</f>
        <v>0</v>
      </c>
      <c r="BX36" s="232">
        <f>BW36-BV36</f>
        <v>0</v>
      </c>
    </row>
    <row r="37" spans="1:76" s="29" customFormat="1" ht="18" customHeight="1">
      <c r="B37" s="254"/>
      <c r="C37" s="255"/>
      <c r="D37" s="256" t="s">
        <v>140</v>
      </c>
      <c r="E37" s="274" t="str">
        <f>IF(COUNTBLANK(進歩状況一覧!AJ36:AM36)=3,"●","")</f>
        <v/>
      </c>
      <c r="F37" s="274" t="str">
        <f>IF(COUNTBLANK(進歩状況一覧!AJ36:AM36)=2,"●","")</f>
        <v/>
      </c>
      <c r="G37" s="274" t="str">
        <f>IF(COUNTBLANK(進歩状況一覧!AJ36:AM36)=1,"●","")</f>
        <v/>
      </c>
      <c r="H37" s="275" t="str">
        <f>IF(COUNTBLANK(進歩状況一覧!AJ36:AM36)=0,"●","")</f>
        <v/>
      </c>
      <c r="I37" s="242"/>
      <c r="J37" s="242"/>
      <c r="K37" s="242"/>
      <c r="L37" s="242"/>
      <c r="M37" s="242"/>
      <c r="N37" s="242"/>
      <c r="O37" s="242"/>
      <c r="P37" s="242"/>
      <c r="Q37" s="244"/>
      <c r="R37" s="241"/>
      <c r="S37" s="242"/>
      <c r="T37" s="242"/>
      <c r="U37" s="242"/>
      <c r="V37" s="242"/>
      <c r="W37" s="242"/>
      <c r="X37" s="242"/>
      <c r="Y37" s="242"/>
      <c r="Z37" s="244"/>
      <c r="AA37" s="241"/>
      <c r="AB37" s="242"/>
      <c r="AC37" s="242"/>
      <c r="AD37" s="242"/>
      <c r="AE37" s="242"/>
      <c r="AF37" s="244"/>
      <c r="AG37" s="241"/>
      <c r="AH37" s="242"/>
      <c r="AI37" s="242"/>
      <c r="AJ37" s="242"/>
      <c r="AK37" s="242"/>
      <c r="AL37" s="242"/>
      <c r="AM37" s="244"/>
      <c r="AN37" s="241"/>
      <c r="AO37" s="242"/>
      <c r="AP37" s="242"/>
      <c r="AQ37" s="242"/>
      <c r="AR37" s="242"/>
      <c r="AS37" s="242"/>
      <c r="AT37" s="243"/>
      <c r="AU37" s="241"/>
      <c r="AV37" s="242"/>
      <c r="AW37" s="242"/>
      <c r="AX37" s="242"/>
      <c r="AY37" s="242"/>
      <c r="AZ37" s="242"/>
      <c r="BA37" s="244"/>
      <c r="BB37" s="241"/>
      <c r="BC37" s="242"/>
      <c r="BD37" s="242"/>
      <c r="BE37" s="242"/>
      <c r="BF37" s="242"/>
      <c r="BG37" s="242"/>
      <c r="BH37" s="242"/>
      <c r="BI37" s="244"/>
      <c r="BJ37" s="232">
        <f t="shared" ref="BJ37" si="74">COUNTIF(I37:BI37,"◎")</f>
        <v>0</v>
      </c>
      <c r="BK37" s="278">
        <f t="shared" ref="BK37" si="75">COUNTIF(I37:Q37,"◎")+COUNTIF(I37:Q37,"○")</f>
        <v>0</v>
      </c>
      <c r="BL37" s="229">
        <f t="shared" ref="BL37" si="76">COUNTIF(R37:Z37,"◎")+COUNTIF(R37:Z37,"○")</f>
        <v>0</v>
      </c>
      <c r="BM37" s="229">
        <f t="shared" ref="BM37" si="77">COUNTIF(AA37:AF37,"◎")+COUNTIF(AA37:AF37,"○")</f>
        <v>0</v>
      </c>
      <c r="BN37" s="229">
        <f t="shared" ref="BN37" si="78">COUNTIF(AG37:AM37,"◎")+COUNTIF(AG37:AM37,"○")</f>
        <v>0</v>
      </c>
      <c r="BO37" s="229">
        <f t="shared" ref="BO37" si="79">COUNTIF(AN37:AT37,"◎")+COUNTIF(AN37:AT37,"○")</f>
        <v>0</v>
      </c>
      <c r="BP37" s="229">
        <f t="shared" ref="BP37" si="80">COUNTIF(AU37:BA37,"◎")+COUNTIF(AU37:BA37,"○")</f>
        <v>0</v>
      </c>
      <c r="BQ37" s="229">
        <f t="shared" ref="BQ37" si="81">COUNTIF(BB37:BI37,"◎")+COUNTIF(BB37:BI37,"○")</f>
        <v>0</v>
      </c>
      <c r="BR37" s="232">
        <f t="shared" ref="BR37" si="82">BJ37</f>
        <v>0</v>
      </c>
      <c r="BS37" s="260"/>
      <c r="BT37" s="280">
        <f t="shared" ref="BT37" si="83">SUM(BK37:BQ37)</f>
        <v>0</v>
      </c>
      <c r="BU37" s="229">
        <f t="shared" si="0"/>
        <v>0</v>
      </c>
      <c r="BV37" s="262"/>
      <c r="BW37" s="280">
        <f t="shared" si="1"/>
        <v>0</v>
      </c>
      <c r="BX37" s="232">
        <f t="shared" si="2"/>
        <v>0</v>
      </c>
    </row>
    <row r="38" spans="1:76" s="29" customFormat="1" ht="18" customHeight="1">
      <c r="B38" s="254"/>
      <c r="C38" s="255"/>
      <c r="D38" s="256" t="s">
        <v>141</v>
      </c>
      <c r="E38" s="274" t="str">
        <f>IF(COUNTBLANK(進歩状況一覧!AJ37:AM37)=3,"●","")</f>
        <v/>
      </c>
      <c r="F38" s="274" t="str">
        <f>IF(COUNTBLANK(進歩状況一覧!AJ37:AM37)=2,"●","")</f>
        <v/>
      </c>
      <c r="G38" s="274" t="str">
        <f>IF(COUNTBLANK(進歩状況一覧!AJ37:AM37)=1,"●","")</f>
        <v/>
      </c>
      <c r="H38" s="275" t="str">
        <f>IF(COUNTBLANK(進歩状況一覧!AJ37:AM37)=0,"●","")</f>
        <v/>
      </c>
      <c r="I38" s="242"/>
      <c r="J38" s="242"/>
      <c r="K38" s="242"/>
      <c r="L38" s="242"/>
      <c r="M38" s="242"/>
      <c r="N38" s="242"/>
      <c r="O38" s="242"/>
      <c r="P38" s="242"/>
      <c r="Q38" s="244"/>
      <c r="R38" s="241"/>
      <c r="S38" s="242"/>
      <c r="T38" s="242"/>
      <c r="U38" s="242"/>
      <c r="V38" s="242"/>
      <c r="W38" s="242"/>
      <c r="X38" s="242"/>
      <c r="Y38" s="242"/>
      <c r="Z38" s="244"/>
      <c r="AA38" s="241"/>
      <c r="AB38" s="242"/>
      <c r="AC38" s="242"/>
      <c r="AD38" s="242"/>
      <c r="AE38" s="242"/>
      <c r="AF38" s="244"/>
      <c r="AG38" s="241"/>
      <c r="AH38" s="242"/>
      <c r="AI38" s="242"/>
      <c r="AJ38" s="242"/>
      <c r="AK38" s="242"/>
      <c r="AL38" s="242"/>
      <c r="AM38" s="244"/>
      <c r="AN38" s="241"/>
      <c r="AO38" s="242"/>
      <c r="AP38" s="242"/>
      <c r="AQ38" s="242"/>
      <c r="AR38" s="242"/>
      <c r="AS38" s="242"/>
      <c r="AT38" s="243"/>
      <c r="AU38" s="241"/>
      <c r="AV38" s="242"/>
      <c r="AW38" s="242"/>
      <c r="AX38" s="242"/>
      <c r="AY38" s="242"/>
      <c r="AZ38" s="242"/>
      <c r="BA38" s="244"/>
      <c r="BB38" s="241"/>
      <c r="BC38" s="242"/>
      <c r="BD38" s="242"/>
      <c r="BE38" s="242"/>
      <c r="BF38" s="242"/>
      <c r="BG38" s="242"/>
      <c r="BH38" s="242"/>
      <c r="BI38" s="244"/>
      <c r="BJ38" s="232">
        <f t="shared" si="3"/>
        <v>0</v>
      </c>
      <c r="BK38" s="278">
        <f t="shared" si="13"/>
        <v>0</v>
      </c>
      <c r="BL38" s="229">
        <f t="shared" si="14"/>
        <v>0</v>
      </c>
      <c r="BM38" s="229">
        <f t="shared" si="15"/>
        <v>0</v>
      </c>
      <c r="BN38" s="229">
        <f t="shared" si="16"/>
        <v>0</v>
      </c>
      <c r="BO38" s="229">
        <f t="shared" si="17"/>
        <v>0</v>
      </c>
      <c r="BP38" s="229">
        <f t="shared" si="18"/>
        <v>0</v>
      </c>
      <c r="BQ38" s="229">
        <f t="shared" si="19"/>
        <v>0</v>
      </c>
      <c r="BR38" s="232">
        <f t="shared" si="20"/>
        <v>0</v>
      </c>
      <c r="BS38" s="260"/>
      <c r="BT38" s="280">
        <f t="shared" si="34"/>
        <v>0</v>
      </c>
      <c r="BU38" s="229">
        <f t="shared" si="0"/>
        <v>0</v>
      </c>
      <c r="BV38" s="262"/>
      <c r="BW38" s="280">
        <f t="shared" si="1"/>
        <v>0</v>
      </c>
      <c r="BX38" s="232">
        <f t="shared" si="2"/>
        <v>0</v>
      </c>
    </row>
    <row r="39" spans="1:76" s="29" customFormat="1" ht="18" customHeight="1">
      <c r="B39" s="254"/>
      <c r="C39" s="255"/>
      <c r="D39" s="256" t="s">
        <v>142</v>
      </c>
      <c r="E39" s="274" t="str">
        <f>IF(COUNTBLANK(進歩状況一覧!AJ38:AM38)=3,"●","")</f>
        <v/>
      </c>
      <c r="F39" s="274" t="str">
        <f>IF(COUNTBLANK(進歩状況一覧!AJ38:AM38)=2,"●","")</f>
        <v/>
      </c>
      <c r="G39" s="274" t="str">
        <f>IF(COUNTBLANK(進歩状況一覧!AJ38:AM38)=1,"●","")</f>
        <v/>
      </c>
      <c r="H39" s="275" t="str">
        <f>IF(COUNTBLANK(進歩状況一覧!AJ38:AM38)=0,"●","")</f>
        <v/>
      </c>
      <c r="I39" s="242"/>
      <c r="J39" s="242"/>
      <c r="K39" s="242"/>
      <c r="L39" s="242"/>
      <c r="M39" s="242"/>
      <c r="N39" s="242"/>
      <c r="O39" s="242"/>
      <c r="P39" s="242"/>
      <c r="Q39" s="244"/>
      <c r="R39" s="241"/>
      <c r="S39" s="242"/>
      <c r="T39" s="242"/>
      <c r="U39" s="242"/>
      <c r="V39" s="242"/>
      <c r="W39" s="242"/>
      <c r="X39" s="242"/>
      <c r="Y39" s="242"/>
      <c r="Z39" s="244"/>
      <c r="AA39" s="241"/>
      <c r="AB39" s="242"/>
      <c r="AC39" s="242"/>
      <c r="AD39" s="242"/>
      <c r="AE39" s="242"/>
      <c r="AF39" s="244"/>
      <c r="AG39" s="241"/>
      <c r="AH39" s="242"/>
      <c r="AI39" s="242"/>
      <c r="AJ39" s="242"/>
      <c r="AK39" s="242"/>
      <c r="AL39" s="242"/>
      <c r="AM39" s="244"/>
      <c r="AN39" s="241"/>
      <c r="AO39" s="242"/>
      <c r="AP39" s="242"/>
      <c r="AQ39" s="242"/>
      <c r="AR39" s="242"/>
      <c r="AS39" s="242"/>
      <c r="AT39" s="243"/>
      <c r="AU39" s="241"/>
      <c r="AV39" s="242"/>
      <c r="AW39" s="242"/>
      <c r="AX39" s="242"/>
      <c r="AY39" s="242"/>
      <c r="AZ39" s="242"/>
      <c r="BA39" s="244"/>
      <c r="BB39" s="241"/>
      <c r="BC39" s="242"/>
      <c r="BD39" s="242"/>
      <c r="BE39" s="242"/>
      <c r="BF39" s="242"/>
      <c r="BG39" s="242"/>
      <c r="BH39" s="242"/>
      <c r="BI39" s="244"/>
      <c r="BJ39" s="232">
        <f t="shared" si="3"/>
        <v>0</v>
      </c>
      <c r="BK39" s="278">
        <f t="shared" si="13"/>
        <v>0</v>
      </c>
      <c r="BL39" s="229">
        <f t="shared" si="14"/>
        <v>0</v>
      </c>
      <c r="BM39" s="229">
        <f t="shared" si="15"/>
        <v>0</v>
      </c>
      <c r="BN39" s="229">
        <f t="shared" si="16"/>
        <v>0</v>
      </c>
      <c r="BO39" s="229">
        <f t="shared" si="17"/>
        <v>0</v>
      </c>
      <c r="BP39" s="229">
        <f t="shared" si="18"/>
        <v>0</v>
      </c>
      <c r="BQ39" s="229">
        <f t="shared" si="19"/>
        <v>0</v>
      </c>
      <c r="BR39" s="232">
        <f t="shared" si="20"/>
        <v>0</v>
      </c>
      <c r="BS39" s="260"/>
      <c r="BT39" s="280">
        <f t="shared" si="34"/>
        <v>0</v>
      </c>
      <c r="BU39" s="229">
        <f t="shared" si="0"/>
        <v>0</v>
      </c>
      <c r="BV39" s="262"/>
      <c r="BW39" s="280">
        <f t="shared" si="1"/>
        <v>0</v>
      </c>
      <c r="BX39" s="232">
        <f t="shared" si="2"/>
        <v>0</v>
      </c>
    </row>
    <row r="40" spans="1:76" s="29" customFormat="1" ht="18" customHeight="1" thickBot="1">
      <c r="B40" s="254"/>
      <c r="C40" s="255"/>
      <c r="D40" s="256" t="s">
        <v>143</v>
      </c>
      <c r="E40" s="274" t="str">
        <f>IF(COUNTBLANK(進歩状況一覧!AJ39:AM39)=3,"●","")</f>
        <v/>
      </c>
      <c r="F40" s="274" t="str">
        <f>IF(COUNTBLANK(進歩状況一覧!AJ39:AM39)=2,"●","")</f>
        <v/>
      </c>
      <c r="G40" s="274" t="str">
        <f>IF(COUNTBLANK(進歩状況一覧!AJ39:AM39)=1,"●","")</f>
        <v/>
      </c>
      <c r="H40" s="275" t="str">
        <f>IF(COUNTBLANK(進歩状況一覧!AJ39:AM39)=0,"●","")</f>
        <v/>
      </c>
      <c r="I40" s="242"/>
      <c r="J40" s="242"/>
      <c r="K40" s="242"/>
      <c r="L40" s="242"/>
      <c r="M40" s="242"/>
      <c r="N40" s="242"/>
      <c r="O40" s="242"/>
      <c r="P40" s="242"/>
      <c r="Q40" s="244"/>
      <c r="R40" s="241"/>
      <c r="S40" s="242"/>
      <c r="T40" s="242"/>
      <c r="U40" s="242"/>
      <c r="V40" s="242"/>
      <c r="W40" s="242"/>
      <c r="X40" s="242"/>
      <c r="Y40" s="242"/>
      <c r="Z40" s="244"/>
      <c r="AA40" s="241"/>
      <c r="AB40" s="242"/>
      <c r="AC40" s="242"/>
      <c r="AD40" s="242"/>
      <c r="AE40" s="242"/>
      <c r="AF40" s="244"/>
      <c r="AG40" s="241"/>
      <c r="AH40" s="242"/>
      <c r="AI40" s="242"/>
      <c r="AJ40" s="242"/>
      <c r="AK40" s="242"/>
      <c r="AL40" s="242"/>
      <c r="AM40" s="244"/>
      <c r="AN40" s="241"/>
      <c r="AO40" s="242"/>
      <c r="AP40" s="242"/>
      <c r="AQ40" s="242"/>
      <c r="AR40" s="242"/>
      <c r="AS40" s="242"/>
      <c r="AT40" s="243"/>
      <c r="AU40" s="253"/>
      <c r="AV40" s="242"/>
      <c r="AW40" s="242"/>
      <c r="AX40" s="242"/>
      <c r="AY40" s="242"/>
      <c r="AZ40" s="242"/>
      <c r="BA40" s="244"/>
      <c r="BB40" s="241"/>
      <c r="BC40" s="242"/>
      <c r="BD40" s="242"/>
      <c r="BE40" s="242"/>
      <c r="BF40" s="242"/>
      <c r="BG40" s="242"/>
      <c r="BH40" s="242"/>
      <c r="BI40" s="244"/>
      <c r="BJ40" s="232">
        <f t="shared" ref="BJ40" si="84">COUNTIF(I40:BI40,"◎")</f>
        <v>0</v>
      </c>
      <c r="BK40" s="278">
        <f t="shared" ref="BK40" si="85">COUNTIF(I40:Q40,"◎")+COUNTIF(I40:Q40,"○")</f>
        <v>0</v>
      </c>
      <c r="BL40" s="229">
        <f t="shared" ref="BL40" si="86">COUNTIF(R40:Z40,"◎")+COUNTIF(R40:Z40,"○")</f>
        <v>0</v>
      </c>
      <c r="BM40" s="229">
        <f t="shared" ref="BM40" si="87">COUNTIF(AA40:AF40,"◎")+COUNTIF(AA40:AF40,"○")</f>
        <v>0</v>
      </c>
      <c r="BN40" s="229">
        <f t="shared" ref="BN40" si="88">COUNTIF(AG40:AM40,"◎")+COUNTIF(AG40:AM40,"○")</f>
        <v>0</v>
      </c>
      <c r="BO40" s="229">
        <f t="shared" ref="BO40" si="89">COUNTIF(AN40:AT40,"◎")+COUNTIF(AN40:AT40,"○")</f>
        <v>0</v>
      </c>
      <c r="BP40" s="229">
        <f t="shared" ref="BP40" si="90">COUNTIF(AU40:BA40,"◎")+COUNTIF(AU40:BA40,"○")</f>
        <v>0</v>
      </c>
      <c r="BQ40" s="229">
        <f t="shared" ref="BQ40" si="91">COUNTIF(BB40:BI40,"◎")+COUNTIF(BB40:BI40,"○")</f>
        <v>0</v>
      </c>
      <c r="BR40" s="232">
        <f t="shared" ref="BR40" si="92">BJ40</f>
        <v>0</v>
      </c>
      <c r="BS40" s="260"/>
      <c r="BT40" s="280">
        <f t="shared" ref="BT40" si="93">SUM(BK40:BQ40)</f>
        <v>0</v>
      </c>
      <c r="BU40" s="229">
        <f t="shared" ref="BU40" si="94">BT40-BS40</f>
        <v>0</v>
      </c>
      <c r="BV40" s="262"/>
      <c r="BW40" s="280">
        <f t="shared" ref="BW40" si="95">BR40</f>
        <v>0</v>
      </c>
      <c r="BX40" s="232">
        <f t="shared" ref="BX40" si="96">BW40-BV40</f>
        <v>0</v>
      </c>
    </row>
    <row r="41" spans="1:76" s="29" customFormat="1" ht="20" thickBot="1">
      <c r="B41" s="209" t="s">
        <v>145</v>
      </c>
      <c r="C41" s="210"/>
      <c r="D41" s="210"/>
      <c r="E41" s="235"/>
      <c r="F41" s="236"/>
      <c r="G41" s="236"/>
      <c r="H41" s="237"/>
      <c r="I41" s="238"/>
      <c r="J41" s="236"/>
      <c r="K41" s="236"/>
      <c r="L41" s="236"/>
      <c r="M41" s="236"/>
      <c r="N41" s="236"/>
      <c r="O41" s="236"/>
      <c r="P41" s="236"/>
      <c r="Q41" s="237"/>
      <c r="R41" s="235"/>
      <c r="S41" s="236"/>
      <c r="T41" s="236"/>
      <c r="U41" s="236"/>
      <c r="V41" s="236"/>
      <c r="W41" s="236"/>
      <c r="X41" s="236"/>
      <c r="Y41" s="236"/>
      <c r="Z41" s="239"/>
      <c r="AA41" s="235"/>
      <c r="AB41" s="236"/>
      <c r="AC41" s="236"/>
      <c r="AD41" s="236"/>
      <c r="AE41" s="236"/>
      <c r="AF41" s="237"/>
      <c r="AG41" s="235"/>
      <c r="AH41" s="236"/>
      <c r="AI41" s="236"/>
      <c r="AJ41" s="236"/>
      <c r="AK41" s="236"/>
      <c r="AL41" s="236"/>
      <c r="AM41" s="239"/>
      <c r="AN41" s="235"/>
      <c r="AO41" s="236"/>
      <c r="AP41" s="236"/>
      <c r="AQ41" s="236"/>
      <c r="AR41" s="236"/>
      <c r="AS41" s="236"/>
      <c r="AT41" s="237"/>
      <c r="AU41" s="235"/>
      <c r="AV41" s="236"/>
      <c r="AW41" s="236"/>
      <c r="AX41" s="236"/>
      <c r="AY41" s="236"/>
      <c r="AZ41" s="236"/>
      <c r="BA41" s="239"/>
      <c r="BB41" s="235"/>
      <c r="BC41" s="236"/>
      <c r="BD41" s="236"/>
      <c r="BE41" s="236"/>
      <c r="BF41" s="236"/>
      <c r="BG41" s="236"/>
      <c r="BH41" s="236"/>
      <c r="BI41" s="239"/>
      <c r="BJ41" s="240"/>
      <c r="BK41" s="282">
        <f>SUM(BK9:BK39)</f>
        <v>0</v>
      </c>
      <c r="BL41" s="231">
        <f>SUM(BL9:BL39)</f>
        <v>0</v>
      </c>
      <c r="BM41" s="231">
        <f>SUM(BM9:BM39)</f>
        <v>0</v>
      </c>
      <c r="BN41" s="231">
        <f>SUM(BN9:BN39)</f>
        <v>0</v>
      </c>
      <c r="BO41" s="231">
        <f>SUM(BO9:BO39)</f>
        <v>0</v>
      </c>
      <c r="BP41" s="231">
        <f>SUM(BP9:BP39)</f>
        <v>0</v>
      </c>
      <c r="BQ41" s="231">
        <f>SUM(BQ9:BQ39)</f>
        <v>0</v>
      </c>
      <c r="BR41" s="234">
        <f>SUM(BR9:BR39)</f>
        <v>0</v>
      </c>
      <c r="BS41" s="282">
        <f>SUM(BS9:BS39)</f>
        <v>0</v>
      </c>
      <c r="BT41" s="231">
        <f>SUM(BT9:BT39)</f>
        <v>0</v>
      </c>
      <c r="BU41" s="231">
        <f>SUM(BU9:BU39)</f>
        <v>0</v>
      </c>
      <c r="BV41" s="283">
        <f>SUM(BV9:BV39)</f>
        <v>0</v>
      </c>
      <c r="BW41" s="231">
        <f>SUM(BW9:BW39)</f>
        <v>0</v>
      </c>
      <c r="BX41" s="234">
        <f>SUM(BX9:BX39)</f>
        <v>0</v>
      </c>
    </row>
    <row r="42" spans="1:76" s="29" customFormat="1" ht="20" thickBot="1">
      <c r="A42" s="2"/>
      <c r="B42" s="209" t="s">
        <v>144</v>
      </c>
      <c r="C42" s="210"/>
      <c r="D42" s="210"/>
      <c r="E42" s="235"/>
      <c r="F42" s="236"/>
      <c r="G42" s="236"/>
      <c r="H42" s="237"/>
      <c r="I42" s="238"/>
      <c r="J42" s="236"/>
      <c r="K42" s="236"/>
      <c r="L42" s="236"/>
      <c r="M42" s="236"/>
      <c r="N42" s="236"/>
      <c r="O42" s="236"/>
      <c r="P42" s="236"/>
      <c r="Q42" s="237"/>
      <c r="R42" s="235"/>
      <c r="S42" s="236"/>
      <c r="T42" s="236"/>
      <c r="U42" s="236"/>
      <c r="V42" s="236"/>
      <c r="W42" s="236"/>
      <c r="X42" s="236"/>
      <c r="Y42" s="236"/>
      <c r="Z42" s="239"/>
      <c r="AA42" s="235"/>
      <c r="AB42" s="236"/>
      <c r="AC42" s="236"/>
      <c r="AD42" s="236"/>
      <c r="AE42" s="236"/>
      <c r="AF42" s="237"/>
      <c r="AG42" s="235"/>
      <c r="AH42" s="236"/>
      <c r="AI42" s="236"/>
      <c r="AJ42" s="236"/>
      <c r="AK42" s="236"/>
      <c r="AL42" s="236"/>
      <c r="AM42" s="239"/>
      <c r="AN42" s="235"/>
      <c r="AO42" s="236"/>
      <c r="AP42" s="236"/>
      <c r="AQ42" s="236"/>
      <c r="AR42" s="236"/>
      <c r="AS42" s="236"/>
      <c r="AT42" s="237"/>
      <c r="AU42" s="235"/>
      <c r="AV42" s="236"/>
      <c r="AW42" s="236"/>
      <c r="AX42" s="236"/>
      <c r="AY42" s="236"/>
      <c r="AZ42" s="236"/>
      <c r="BA42" s="239"/>
      <c r="BB42" s="235"/>
      <c r="BC42" s="236"/>
      <c r="BD42" s="236"/>
      <c r="BE42" s="236"/>
      <c r="BF42" s="236"/>
      <c r="BG42" s="236"/>
      <c r="BH42" s="236"/>
      <c r="BI42" s="239"/>
      <c r="BJ42" s="240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1:76" s="29" customFormat="1" ht="20" thickBot="1">
      <c r="A43" s="2"/>
      <c r="B43" s="209" t="s">
        <v>117</v>
      </c>
      <c r="C43" s="210"/>
      <c r="D43" s="210"/>
      <c r="E43" s="284">
        <f>E41-E42</f>
        <v>0</v>
      </c>
      <c r="F43" s="285">
        <f t="shared" ref="F43:BJ43" si="97">F41-F42</f>
        <v>0</v>
      </c>
      <c r="G43" s="285">
        <f t="shared" si="97"/>
        <v>0</v>
      </c>
      <c r="H43" s="286" t="s">
        <v>125</v>
      </c>
      <c r="I43" s="287">
        <f t="shared" si="97"/>
        <v>0</v>
      </c>
      <c r="J43" s="285">
        <f t="shared" si="97"/>
        <v>0</v>
      </c>
      <c r="K43" s="285">
        <f t="shared" si="97"/>
        <v>0</v>
      </c>
      <c r="L43" s="285">
        <f t="shared" si="97"/>
        <v>0</v>
      </c>
      <c r="M43" s="285">
        <f t="shared" si="97"/>
        <v>0</v>
      </c>
      <c r="N43" s="285">
        <f t="shared" si="97"/>
        <v>0</v>
      </c>
      <c r="O43" s="285">
        <f t="shared" si="97"/>
        <v>0</v>
      </c>
      <c r="P43" s="285">
        <f t="shared" si="97"/>
        <v>0</v>
      </c>
      <c r="Q43" s="286">
        <f t="shared" si="97"/>
        <v>0</v>
      </c>
      <c r="R43" s="284">
        <f t="shared" si="97"/>
        <v>0</v>
      </c>
      <c r="S43" s="285">
        <f t="shared" si="97"/>
        <v>0</v>
      </c>
      <c r="T43" s="285">
        <f t="shared" si="97"/>
        <v>0</v>
      </c>
      <c r="U43" s="285">
        <f t="shared" si="97"/>
        <v>0</v>
      </c>
      <c r="V43" s="285">
        <f t="shared" si="97"/>
        <v>0</v>
      </c>
      <c r="W43" s="285">
        <f t="shared" si="97"/>
        <v>0</v>
      </c>
      <c r="X43" s="285">
        <f t="shared" si="97"/>
        <v>0</v>
      </c>
      <c r="Y43" s="285">
        <f t="shared" si="97"/>
        <v>0</v>
      </c>
      <c r="Z43" s="288">
        <f t="shared" si="97"/>
        <v>0</v>
      </c>
      <c r="AA43" s="284">
        <f t="shared" si="97"/>
        <v>0</v>
      </c>
      <c r="AB43" s="285">
        <f t="shared" si="97"/>
        <v>0</v>
      </c>
      <c r="AC43" s="285">
        <f t="shared" si="97"/>
        <v>0</v>
      </c>
      <c r="AD43" s="285">
        <f t="shared" si="97"/>
        <v>0</v>
      </c>
      <c r="AE43" s="285">
        <f t="shared" si="97"/>
        <v>0</v>
      </c>
      <c r="AF43" s="286">
        <f t="shared" si="97"/>
        <v>0</v>
      </c>
      <c r="AG43" s="284">
        <f t="shared" si="97"/>
        <v>0</v>
      </c>
      <c r="AH43" s="285">
        <f t="shared" si="97"/>
        <v>0</v>
      </c>
      <c r="AI43" s="285">
        <f t="shared" si="97"/>
        <v>0</v>
      </c>
      <c r="AJ43" s="285">
        <f t="shared" si="97"/>
        <v>0</v>
      </c>
      <c r="AK43" s="285">
        <f t="shared" si="97"/>
        <v>0</v>
      </c>
      <c r="AL43" s="285">
        <f t="shared" si="97"/>
        <v>0</v>
      </c>
      <c r="AM43" s="288">
        <f t="shared" si="97"/>
        <v>0</v>
      </c>
      <c r="AN43" s="284">
        <f t="shared" si="97"/>
        <v>0</v>
      </c>
      <c r="AO43" s="285">
        <f t="shared" si="97"/>
        <v>0</v>
      </c>
      <c r="AP43" s="285">
        <f t="shared" si="97"/>
        <v>0</v>
      </c>
      <c r="AQ43" s="285">
        <f t="shared" si="97"/>
        <v>0</v>
      </c>
      <c r="AR43" s="285">
        <f t="shared" si="97"/>
        <v>0</v>
      </c>
      <c r="AS43" s="285">
        <f t="shared" si="97"/>
        <v>0</v>
      </c>
      <c r="AT43" s="286">
        <f t="shared" si="97"/>
        <v>0</v>
      </c>
      <c r="AU43" s="284">
        <f t="shared" si="97"/>
        <v>0</v>
      </c>
      <c r="AV43" s="285">
        <f t="shared" si="97"/>
        <v>0</v>
      </c>
      <c r="AW43" s="285">
        <f t="shared" si="97"/>
        <v>0</v>
      </c>
      <c r="AX43" s="285">
        <f t="shared" si="97"/>
        <v>0</v>
      </c>
      <c r="AY43" s="285">
        <f t="shared" si="97"/>
        <v>0</v>
      </c>
      <c r="AZ43" s="285">
        <f t="shared" si="97"/>
        <v>0</v>
      </c>
      <c r="BA43" s="288">
        <f t="shared" si="97"/>
        <v>0</v>
      </c>
      <c r="BB43" s="284">
        <f t="shared" si="97"/>
        <v>0</v>
      </c>
      <c r="BC43" s="285">
        <f t="shared" si="97"/>
        <v>0</v>
      </c>
      <c r="BD43" s="285">
        <f t="shared" si="97"/>
        <v>0</v>
      </c>
      <c r="BE43" s="285">
        <f t="shared" si="97"/>
        <v>0</v>
      </c>
      <c r="BF43" s="285">
        <f t="shared" si="97"/>
        <v>0</v>
      </c>
      <c r="BG43" s="285">
        <f t="shared" si="97"/>
        <v>0</v>
      </c>
      <c r="BH43" s="285">
        <f t="shared" si="97"/>
        <v>0</v>
      </c>
      <c r="BI43" s="288">
        <f t="shared" si="97"/>
        <v>0</v>
      </c>
      <c r="BJ43" s="289">
        <f t="shared" si="97"/>
        <v>0</v>
      </c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>
      <c r="D44" s="75"/>
      <c r="E44" s="75"/>
      <c r="BJ44" s="80"/>
    </row>
    <row r="45" spans="1:76">
      <c r="D45" s="75" t="s">
        <v>52</v>
      </c>
      <c r="E45" s="75"/>
      <c r="F45" s="76"/>
      <c r="G45" s="2" t="s">
        <v>55</v>
      </c>
      <c r="P45" s="77"/>
      <c r="Q45" s="2" t="s">
        <v>56</v>
      </c>
      <c r="Y45" s="78"/>
      <c r="Z45" s="2" t="s">
        <v>70</v>
      </c>
      <c r="AN45" s="79"/>
      <c r="AO45" s="2" t="s">
        <v>94</v>
      </c>
    </row>
    <row r="46" spans="1:76">
      <c r="D46" s="75"/>
      <c r="E46" s="75"/>
      <c r="F46" s="3" t="s">
        <v>62</v>
      </c>
      <c r="G46" s="2" t="s">
        <v>54</v>
      </c>
      <c r="P46" s="3" t="s">
        <v>61</v>
      </c>
      <c r="Q46" s="2" t="s">
        <v>53</v>
      </c>
      <c r="Y46" s="2" t="s">
        <v>110</v>
      </c>
      <c r="Z46" s="2" t="s">
        <v>168</v>
      </c>
    </row>
    <row r="47" spans="1:76">
      <c r="D47" s="75"/>
      <c r="E47" s="75"/>
      <c r="BJ47" s="80"/>
    </row>
    <row r="48" spans="1:76">
      <c r="B48" s="266" t="s">
        <v>160</v>
      </c>
    </row>
    <row r="49" spans="2:2">
      <c r="B49" s="266" t="s">
        <v>157</v>
      </c>
    </row>
    <row r="50" spans="2:2">
      <c r="B50" s="266" t="s">
        <v>158</v>
      </c>
    </row>
    <row r="51" spans="2:2">
      <c r="B51" s="266" t="s">
        <v>159</v>
      </c>
    </row>
  </sheetData>
  <mergeCells count="45">
    <mergeCell ref="BB8:BI8"/>
    <mergeCell ref="AU8:BA8"/>
    <mergeCell ref="AU7:BA7"/>
    <mergeCell ref="AU6:BA6"/>
    <mergeCell ref="BB7:BI7"/>
    <mergeCell ref="B43:D43"/>
    <mergeCell ref="R7:Z7"/>
    <mergeCell ref="B41:D41"/>
    <mergeCell ref="AN7:AT7"/>
    <mergeCell ref="B42:D42"/>
    <mergeCell ref="AA8:AF8"/>
    <mergeCell ref="B2:D8"/>
    <mergeCell ref="E2:H4"/>
    <mergeCell ref="I8:Q8"/>
    <mergeCell ref="I7:Q7"/>
    <mergeCell ref="AA6:AF6"/>
    <mergeCell ref="AA2:BA2"/>
    <mergeCell ref="AA3:AF3"/>
    <mergeCell ref="AG3:AM3"/>
    <mergeCell ref="AG6:AM6"/>
    <mergeCell ref="AN6:AT6"/>
    <mergeCell ref="BK2:BR4"/>
    <mergeCell ref="BS3:BU4"/>
    <mergeCell ref="BB2:BI3"/>
    <mergeCell ref="BJ2:BJ4"/>
    <mergeCell ref="I6:Q6"/>
    <mergeCell ref="AN3:AT3"/>
    <mergeCell ref="AU3:BA3"/>
    <mergeCell ref="BB6:BI6"/>
    <mergeCell ref="R8:Z8"/>
    <mergeCell ref="AN8:AT8"/>
    <mergeCell ref="AG8:AM8"/>
    <mergeCell ref="I2:Q3"/>
    <mergeCell ref="R2:Z3"/>
    <mergeCell ref="R6:Z6"/>
    <mergeCell ref="AA7:AF7"/>
    <mergeCell ref="AG7:AM7"/>
    <mergeCell ref="BV3:BX4"/>
    <mergeCell ref="BS2:BX2"/>
    <mergeCell ref="BX5:BX8"/>
    <mergeCell ref="BW5:BW8"/>
    <mergeCell ref="BT5:BT8"/>
    <mergeCell ref="BS5:BS8"/>
    <mergeCell ref="BV5:BV8"/>
    <mergeCell ref="BU5:BU8"/>
  </mergeCells>
  <phoneticPr fontId="1"/>
  <conditionalFormatting sqref="E43:BJ43">
    <cfRule type="cellIs" dxfId="1" priority="1" stopIfTrue="1" operator="lessThan">
      <formula>1</formula>
    </cfRule>
  </conditionalFormatting>
  <pageMargins left="0.39" right="0.2" top="0.44" bottom="0.19685039370078741" header="0.45" footer="0.25"/>
  <pageSetup paperSize="9" scale="4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X47"/>
  <sheetViews>
    <sheetView zoomScale="75" zoomScaleNormal="75" zoomScalePageLayoutView="75" workbookViewId="0">
      <selection activeCell="P51" sqref="P51"/>
    </sheetView>
  </sheetViews>
  <sheetFormatPr baseColWidth="12" defaultColWidth="8.7109375" defaultRowHeight="19" x14ac:dyDescent="0"/>
  <cols>
    <col min="1" max="1" width="2.85546875" style="2" customWidth="1"/>
    <col min="2" max="2" width="10" style="2" bestFit="1" customWidth="1"/>
    <col min="3" max="3" width="8" style="2" bestFit="1" customWidth="1"/>
    <col min="4" max="4" width="14.42578125" style="2" bestFit="1" customWidth="1"/>
    <col min="5" max="5" width="4" style="2" bestFit="1" customWidth="1"/>
    <col min="6" max="35" width="4.5703125" style="3" bestFit="1" customWidth="1"/>
    <col min="36" max="39" width="6.140625" style="3" customWidth="1"/>
    <col min="40" max="48" width="3.28515625" style="4" customWidth="1"/>
    <col min="49" max="254" width="13" style="2" customWidth="1"/>
    <col min="255" max="16384" width="8.7109375" style="2"/>
  </cols>
  <sheetData>
    <row r="1" spans="1:48" ht="20" thickBot="1">
      <c r="A1" s="1"/>
    </row>
    <row r="2" spans="1:48" ht="18" customHeight="1">
      <c r="A2" s="5"/>
      <c r="B2" s="111" t="s">
        <v>151</v>
      </c>
      <c r="C2" s="112"/>
      <c r="D2" s="113"/>
      <c r="E2" s="135" t="s">
        <v>97</v>
      </c>
      <c r="F2" s="140" t="s">
        <v>63</v>
      </c>
      <c r="G2" s="264" t="s">
        <v>50</v>
      </c>
      <c r="H2" s="107"/>
      <c r="I2" s="107"/>
      <c r="J2" s="107"/>
      <c r="K2" s="107"/>
      <c r="L2" s="107"/>
      <c r="M2" s="107"/>
      <c r="N2" s="107"/>
      <c r="O2" s="107"/>
      <c r="P2" s="108"/>
      <c r="Q2" s="142" t="s">
        <v>75</v>
      </c>
      <c r="R2" s="142"/>
      <c r="S2" s="142"/>
      <c r="T2" s="142"/>
      <c r="U2" s="142"/>
      <c r="V2" s="142"/>
      <c r="W2" s="142"/>
      <c r="X2" s="142"/>
      <c r="Y2" s="142"/>
      <c r="Z2" s="142"/>
      <c r="AA2" s="103" t="s">
        <v>51</v>
      </c>
      <c r="AB2" s="104"/>
      <c r="AC2" s="104"/>
      <c r="AD2" s="104"/>
      <c r="AE2" s="104"/>
      <c r="AF2" s="104"/>
      <c r="AG2" s="104"/>
      <c r="AH2" s="104"/>
      <c r="AI2" s="104"/>
      <c r="AJ2" s="120" t="s">
        <v>115</v>
      </c>
      <c r="AK2" s="121"/>
      <c r="AL2" s="121"/>
      <c r="AM2" s="122"/>
      <c r="AN2" s="151" t="s">
        <v>99</v>
      </c>
      <c r="AO2" s="152"/>
      <c r="AP2" s="152"/>
      <c r="AQ2" s="152"/>
      <c r="AR2" s="152"/>
      <c r="AS2" s="152"/>
      <c r="AT2" s="152"/>
      <c r="AU2" s="152"/>
      <c r="AV2" s="153"/>
    </row>
    <row r="3" spans="1:48" ht="18" customHeight="1">
      <c r="A3" s="5"/>
      <c r="B3" s="114"/>
      <c r="C3" s="115"/>
      <c r="D3" s="116"/>
      <c r="E3" s="136"/>
      <c r="F3" s="141"/>
      <c r="G3" s="265"/>
      <c r="H3" s="109"/>
      <c r="I3" s="109"/>
      <c r="J3" s="109"/>
      <c r="K3" s="109"/>
      <c r="L3" s="109"/>
      <c r="M3" s="109"/>
      <c r="N3" s="109"/>
      <c r="O3" s="109"/>
      <c r="P3" s="110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05"/>
      <c r="AB3" s="106"/>
      <c r="AC3" s="106"/>
      <c r="AD3" s="106"/>
      <c r="AE3" s="106"/>
      <c r="AF3" s="106"/>
      <c r="AG3" s="106"/>
      <c r="AH3" s="106"/>
      <c r="AI3" s="106"/>
      <c r="AJ3" s="123"/>
      <c r="AK3" s="124"/>
      <c r="AL3" s="124"/>
      <c r="AM3" s="125"/>
      <c r="AN3" s="154"/>
      <c r="AO3" s="155"/>
      <c r="AP3" s="155"/>
      <c r="AQ3" s="155"/>
      <c r="AR3" s="155"/>
      <c r="AS3" s="155"/>
      <c r="AT3" s="155"/>
      <c r="AU3" s="155"/>
      <c r="AV3" s="156"/>
    </row>
    <row r="4" spans="1:48" ht="16.5" customHeight="1">
      <c r="A4" s="5"/>
      <c r="B4" s="114"/>
      <c r="C4" s="115"/>
      <c r="D4" s="116"/>
      <c r="E4" s="136"/>
      <c r="F4" s="97" t="s">
        <v>128</v>
      </c>
      <c r="G4" s="96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7" t="s">
        <v>83</v>
      </c>
      <c r="M4" s="95" t="s">
        <v>74</v>
      </c>
      <c r="N4" s="157" t="s">
        <v>85</v>
      </c>
      <c r="O4" s="158"/>
      <c r="P4" s="159"/>
      <c r="Q4" s="9" t="s">
        <v>72</v>
      </c>
      <c r="R4" s="7" t="s">
        <v>79</v>
      </c>
      <c r="S4" s="7" t="s">
        <v>80</v>
      </c>
      <c r="T4" s="7" t="s">
        <v>81</v>
      </c>
      <c r="U4" s="7" t="s">
        <v>82</v>
      </c>
      <c r="V4" s="7" t="s">
        <v>83</v>
      </c>
      <c r="W4" s="95" t="s">
        <v>84</v>
      </c>
      <c r="X4" s="157" t="s">
        <v>85</v>
      </c>
      <c r="Y4" s="158"/>
      <c r="Z4" s="159"/>
      <c r="AA4" s="9" t="s">
        <v>72</v>
      </c>
      <c r="AB4" s="7" t="s">
        <v>79</v>
      </c>
      <c r="AC4" s="7" t="s">
        <v>80</v>
      </c>
      <c r="AD4" s="7" t="s">
        <v>81</v>
      </c>
      <c r="AE4" s="7" t="s">
        <v>82</v>
      </c>
      <c r="AF4" s="7" t="s">
        <v>83</v>
      </c>
      <c r="AG4" s="95" t="s">
        <v>74</v>
      </c>
      <c r="AH4" s="157" t="s">
        <v>85</v>
      </c>
      <c r="AI4" s="159"/>
      <c r="AJ4" s="126" t="s">
        <v>112</v>
      </c>
      <c r="AK4" s="129" t="s">
        <v>113</v>
      </c>
      <c r="AL4" s="129" t="s">
        <v>114</v>
      </c>
      <c r="AM4" s="146" t="s">
        <v>51</v>
      </c>
      <c r="AN4" s="148" t="s">
        <v>100</v>
      </c>
      <c r="AO4" s="163" t="s">
        <v>103</v>
      </c>
      <c r="AP4" s="163"/>
      <c r="AQ4" s="163"/>
      <c r="AR4" s="163"/>
      <c r="AS4" s="117" t="s">
        <v>154</v>
      </c>
      <c r="AT4" s="117" t="s">
        <v>104</v>
      </c>
      <c r="AU4" s="117" t="s">
        <v>105</v>
      </c>
      <c r="AV4" s="160" t="s">
        <v>109</v>
      </c>
    </row>
    <row r="5" spans="1:48" ht="124.5" customHeight="1">
      <c r="A5" s="5"/>
      <c r="B5" s="114"/>
      <c r="C5" s="115"/>
      <c r="D5" s="116"/>
      <c r="E5" s="136"/>
      <c r="F5" s="10" t="s">
        <v>127</v>
      </c>
      <c r="G5" s="11" t="s">
        <v>76</v>
      </c>
      <c r="H5" s="12" t="s">
        <v>77</v>
      </c>
      <c r="I5" s="12" t="s">
        <v>88</v>
      </c>
      <c r="J5" s="12" t="s">
        <v>89</v>
      </c>
      <c r="K5" s="12" t="s">
        <v>90</v>
      </c>
      <c r="L5" s="12" t="s">
        <v>91</v>
      </c>
      <c r="M5" s="13" t="s">
        <v>92</v>
      </c>
      <c r="N5" s="13" t="s">
        <v>93</v>
      </c>
      <c r="O5" s="305" t="s">
        <v>123</v>
      </c>
      <c r="P5" s="305" t="s">
        <v>86</v>
      </c>
      <c r="Q5" s="11" t="s">
        <v>76</v>
      </c>
      <c r="R5" s="12" t="s">
        <v>77</v>
      </c>
      <c r="S5" s="12" t="s">
        <v>88</v>
      </c>
      <c r="T5" s="12" t="s">
        <v>89</v>
      </c>
      <c r="U5" s="12" t="s">
        <v>90</v>
      </c>
      <c r="V5" s="12" t="s">
        <v>91</v>
      </c>
      <c r="W5" s="13" t="s">
        <v>92</v>
      </c>
      <c r="X5" s="13" t="s">
        <v>93</v>
      </c>
      <c r="Y5" s="13" t="s">
        <v>123</v>
      </c>
      <c r="Z5" s="13" t="s">
        <v>87</v>
      </c>
      <c r="AA5" s="11" t="s">
        <v>76</v>
      </c>
      <c r="AB5" s="12" t="s">
        <v>77</v>
      </c>
      <c r="AC5" s="12" t="s">
        <v>88</v>
      </c>
      <c r="AD5" s="12" t="s">
        <v>89</v>
      </c>
      <c r="AE5" s="12" t="s">
        <v>90</v>
      </c>
      <c r="AF5" s="12" t="s">
        <v>91</v>
      </c>
      <c r="AG5" s="13" t="s">
        <v>92</v>
      </c>
      <c r="AH5" s="13" t="s">
        <v>93</v>
      </c>
      <c r="AI5" s="13" t="s">
        <v>123</v>
      </c>
      <c r="AJ5" s="127"/>
      <c r="AK5" s="130"/>
      <c r="AL5" s="130"/>
      <c r="AM5" s="146"/>
      <c r="AN5" s="149"/>
      <c r="AO5" s="118" t="s">
        <v>101</v>
      </c>
      <c r="AP5" s="118" t="s">
        <v>107</v>
      </c>
      <c r="AQ5" s="118" t="s">
        <v>106</v>
      </c>
      <c r="AR5" s="118" t="s">
        <v>102</v>
      </c>
      <c r="AS5" s="118"/>
      <c r="AT5" s="118"/>
      <c r="AU5" s="118"/>
      <c r="AV5" s="161"/>
    </row>
    <row r="6" spans="1:48">
      <c r="A6" s="5"/>
      <c r="B6" s="132" t="s">
        <v>98</v>
      </c>
      <c r="C6" s="133"/>
      <c r="D6" s="134"/>
      <c r="E6" s="14"/>
      <c r="F6" s="15">
        <v>0</v>
      </c>
      <c r="G6" s="16">
        <f>バッジ取得記録!I8</f>
        <v>1</v>
      </c>
      <c r="H6" s="17">
        <f>バッジ取得記録!R8</f>
        <v>1</v>
      </c>
      <c r="I6" s="17">
        <f>バッジ取得記録!AA8</f>
        <v>2</v>
      </c>
      <c r="J6" s="17">
        <f>バッジ取得記録!AG8</f>
        <v>1</v>
      </c>
      <c r="K6" s="17">
        <f>バッジ取得記録!AN8</f>
        <v>1</v>
      </c>
      <c r="L6" s="17">
        <f>バッジ取得記録!AU8</f>
        <v>1</v>
      </c>
      <c r="M6" s="17">
        <f>バッジ取得記録!BB8</f>
        <v>1</v>
      </c>
      <c r="N6" s="17">
        <f>バッジ取得記録!BJ8</f>
        <v>1</v>
      </c>
      <c r="O6" s="306"/>
      <c r="P6" s="306"/>
      <c r="Q6" s="16">
        <f>バッジ取得記録!I7</f>
        <v>1</v>
      </c>
      <c r="R6" s="17">
        <f>バッジ取得記録!R7</f>
        <v>1</v>
      </c>
      <c r="S6" s="17">
        <f>バッジ取得記録!AA7</f>
        <v>1</v>
      </c>
      <c r="T6" s="17">
        <f>バッジ取得記録!AG7</f>
        <v>1</v>
      </c>
      <c r="U6" s="17">
        <f>バッジ取得記録!AN7</f>
        <v>2</v>
      </c>
      <c r="V6" s="17">
        <f>バッジ取得記録!AU7</f>
        <v>1</v>
      </c>
      <c r="W6" s="17">
        <f>バッジ取得記録!BB7</f>
        <v>1</v>
      </c>
      <c r="X6" s="17">
        <f>バッジ取得記録!BJ7</f>
        <v>2</v>
      </c>
      <c r="Y6" s="17"/>
      <c r="Z6" s="17"/>
      <c r="AA6" s="16">
        <f>バッジ取得記録!I6</f>
        <v>1</v>
      </c>
      <c r="AB6" s="17">
        <f>バッジ取得記録!R6</f>
        <v>1</v>
      </c>
      <c r="AC6" s="17">
        <f>バッジ取得記録!AG6</f>
        <v>1</v>
      </c>
      <c r="AD6" s="17">
        <f>バッジ取得記録!AG6</f>
        <v>1</v>
      </c>
      <c r="AE6" s="17">
        <f>バッジ取得記録!AN6</f>
        <v>1</v>
      </c>
      <c r="AF6" s="17">
        <f>バッジ取得記録!AU6</f>
        <v>1</v>
      </c>
      <c r="AG6" s="17">
        <f>バッジ取得記録!BB6</f>
        <v>1</v>
      </c>
      <c r="AH6" s="17">
        <f>バッジ取得記録!BJ6</f>
        <v>3</v>
      </c>
      <c r="AI6" s="17"/>
      <c r="AJ6" s="127"/>
      <c r="AK6" s="130"/>
      <c r="AL6" s="130"/>
      <c r="AM6" s="146"/>
      <c r="AN6" s="149"/>
      <c r="AO6" s="118"/>
      <c r="AP6" s="118"/>
      <c r="AQ6" s="118"/>
      <c r="AR6" s="118"/>
      <c r="AS6" s="118"/>
      <c r="AT6" s="118"/>
      <c r="AU6" s="118"/>
      <c r="AV6" s="161"/>
    </row>
    <row r="7" spans="1:48" ht="20" thickBot="1">
      <c r="A7" s="5"/>
      <c r="B7" s="137" t="s">
        <v>111</v>
      </c>
      <c r="C7" s="138"/>
      <c r="D7" s="139"/>
      <c r="E7" s="18"/>
      <c r="F7" s="19">
        <v>0</v>
      </c>
      <c r="G7" s="20">
        <v>1</v>
      </c>
      <c r="H7" s="21">
        <v>1</v>
      </c>
      <c r="I7" s="21">
        <v>2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100"/>
      <c r="P7" s="100"/>
      <c r="Q7" s="20">
        <f>G6+Q6</f>
        <v>2</v>
      </c>
      <c r="R7" s="21">
        <f>H6+R6</f>
        <v>2</v>
      </c>
      <c r="S7" s="21">
        <f>I6+S6</f>
        <v>3</v>
      </c>
      <c r="T7" s="21">
        <f>J6+T6</f>
        <v>2</v>
      </c>
      <c r="U7" s="21">
        <f>K6+U6</f>
        <v>3</v>
      </c>
      <c r="V7" s="21">
        <f>L6+V6</f>
        <v>2</v>
      </c>
      <c r="W7" s="21">
        <f>M6+W6</f>
        <v>2</v>
      </c>
      <c r="X7" s="21">
        <f>N6+X6</f>
        <v>3</v>
      </c>
      <c r="Y7" s="21"/>
      <c r="Z7" s="21"/>
      <c r="AA7" s="20">
        <f>Q7+AA6</f>
        <v>3</v>
      </c>
      <c r="AB7" s="21">
        <f>R7+AB6</f>
        <v>3</v>
      </c>
      <c r="AC7" s="21">
        <f>S7+AC6</f>
        <v>4</v>
      </c>
      <c r="AD7" s="21">
        <f>T7+AD6</f>
        <v>3</v>
      </c>
      <c r="AE7" s="21">
        <f>U7+AE6</f>
        <v>4</v>
      </c>
      <c r="AF7" s="21">
        <f>V7+AF6</f>
        <v>3</v>
      </c>
      <c r="AG7" s="21">
        <f>W7+AG6</f>
        <v>3</v>
      </c>
      <c r="AH7" s="21">
        <f>X7+AH6</f>
        <v>6</v>
      </c>
      <c r="AI7" s="21"/>
      <c r="AJ7" s="128"/>
      <c r="AK7" s="131"/>
      <c r="AL7" s="131"/>
      <c r="AM7" s="147"/>
      <c r="AN7" s="150"/>
      <c r="AO7" s="119"/>
      <c r="AP7" s="119"/>
      <c r="AQ7" s="119"/>
      <c r="AR7" s="119"/>
      <c r="AS7" s="119"/>
      <c r="AT7" s="119"/>
      <c r="AU7" s="119"/>
      <c r="AV7" s="162"/>
    </row>
    <row r="8" spans="1:48" s="29" customFormat="1" ht="18" customHeight="1">
      <c r="A8" s="22"/>
      <c r="B8" s="23" t="s">
        <v>148</v>
      </c>
      <c r="C8" s="24" t="s">
        <v>149</v>
      </c>
      <c r="D8" s="307" t="str">
        <f>バッジ取得記録!D9</f>
        <v>スカウト1</v>
      </c>
      <c r="E8" s="290" t="str">
        <f t="shared" ref="E8:E9" si="0">IF(AJ8="","見",IF(AK8="","初",IF(AL8="",2,IF(AM8="",1,"菊"))))</f>
        <v>見</v>
      </c>
      <c r="F8" s="292" t="str">
        <f>IF(AJ8&lt;&gt;"","●","")</f>
        <v/>
      </c>
      <c r="G8" s="296" t="str">
        <f>IF(バッジ取得記録!BK9&gt;=G$6,"●","　")</f>
        <v>　</v>
      </c>
      <c r="H8" s="297" t="str">
        <f>IF(バッジ取得記録!BL9&gt;=H$6,"●","　")</f>
        <v>　</v>
      </c>
      <c r="I8" s="297" t="str">
        <f>IF(バッジ取得記録!BM9&gt;=I$6,"●","　")</f>
        <v>　</v>
      </c>
      <c r="J8" s="297" t="str">
        <f>IF(バッジ取得記録!BN9&gt;=J$6,"●","　")</f>
        <v>　</v>
      </c>
      <c r="K8" s="297" t="str">
        <f>IF(バッジ取得記録!BO9&gt;=K$6,"●","　")</f>
        <v>　</v>
      </c>
      <c r="L8" s="297" t="str">
        <f>IF(バッジ取得記録!BP9&gt;=L$6,"●","　")</f>
        <v>　</v>
      </c>
      <c r="M8" s="298" t="str">
        <f>IF(バッジ取得記録!BQ9&gt;=M$6,"●","　")</f>
        <v>　</v>
      </c>
      <c r="N8" s="298" t="str">
        <f>IF(バッジ取得記録!BR9&gt;=N$6,"●","　")</f>
        <v>　</v>
      </c>
      <c r="O8" s="27"/>
      <c r="P8" s="27"/>
      <c r="Q8" s="296"/>
      <c r="R8" s="297"/>
      <c r="S8" s="297"/>
      <c r="T8" s="297"/>
      <c r="U8" s="297"/>
      <c r="V8" s="297"/>
      <c r="W8" s="298"/>
      <c r="X8" s="298"/>
      <c r="Y8" s="298"/>
      <c r="Z8" s="27"/>
      <c r="AA8" s="296" t="str">
        <f>IF(バッジ取得記録!BK9&gt;=AA$7,"●","　")</f>
        <v>　</v>
      </c>
      <c r="AB8" s="297" t="str">
        <f>IF(バッジ取得記録!BL9&gt;=AB$7,"●","　")</f>
        <v>　</v>
      </c>
      <c r="AC8" s="297" t="str">
        <f>IF(バッジ取得記録!BM9&gt;=AC$7,"●","　")</f>
        <v>　</v>
      </c>
      <c r="AD8" s="297" t="str">
        <f>IF(バッジ取得記録!BN9&gt;=AD$7,"●","　")</f>
        <v>　</v>
      </c>
      <c r="AE8" s="297" t="str">
        <f>IF(バッジ取得記録!BO9&gt;=AE$7,"●","　")</f>
        <v>　</v>
      </c>
      <c r="AF8" s="297" t="str">
        <f>IF(バッジ取得記録!BP9&gt;=AF$7,"●","　")</f>
        <v>　</v>
      </c>
      <c r="AG8" s="298" t="str">
        <f>IF(バッジ取得記録!BQ9&gt;=AG$7,"●","　")</f>
        <v>　</v>
      </c>
      <c r="AH8" s="298" t="str">
        <f>IF(バッジ取得記録!BR9&gt;=AH$7,"●","　")</f>
        <v>　</v>
      </c>
      <c r="AI8" s="27"/>
      <c r="AJ8" s="83"/>
      <c r="AK8" s="26"/>
      <c r="AL8" s="84"/>
      <c r="AM8" s="94"/>
      <c r="AN8" s="28"/>
      <c r="AO8" s="26"/>
      <c r="AP8" s="26"/>
      <c r="AQ8" s="26"/>
      <c r="AR8" s="26"/>
      <c r="AS8" s="26"/>
      <c r="AT8" s="26"/>
      <c r="AU8" s="26"/>
      <c r="AV8" s="94"/>
    </row>
    <row r="9" spans="1:48" s="29" customFormat="1" ht="18" customHeight="1">
      <c r="A9" s="22"/>
      <c r="B9" s="30"/>
      <c r="C9" s="31" t="s">
        <v>150</v>
      </c>
      <c r="D9" s="308" t="str">
        <f>バッジ取得記録!D10</f>
        <v>スカウト2</v>
      </c>
      <c r="E9" s="229" t="str">
        <f t="shared" si="0"/>
        <v>見</v>
      </c>
      <c r="F9" s="293" t="str">
        <f>IF(AJ9&lt;&gt;"","●","")</f>
        <v/>
      </c>
      <c r="G9" s="273" t="str">
        <f>IF(バッジ取得記録!BK10&gt;=G$6,"●","　")</f>
        <v>　</v>
      </c>
      <c r="H9" s="274" t="str">
        <f>IF(バッジ取得記録!BL10&gt;=H$6,"●","　")</f>
        <v>　</v>
      </c>
      <c r="I9" s="274" t="str">
        <f>IF(バッジ取得記録!BM10&gt;=I$6,"●","　")</f>
        <v>　</v>
      </c>
      <c r="J9" s="274" t="str">
        <f>IF(バッジ取得記録!BN10&gt;=J$6,"●","　")</f>
        <v>　</v>
      </c>
      <c r="K9" s="274" t="str">
        <f>IF(バッジ取得記録!BO10&gt;=K$6,"●","　")</f>
        <v>　</v>
      </c>
      <c r="L9" s="274" t="str">
        <f>IF(バッジ取得記録!BP10&gt;=L$6,"●","　")</f>
        <v>　</v>
      </c>
      <c r="M9" s="299" t="str">
        <f>IF(バッジ取得記録!BQ10&gt;=M$6,"●","　")</f>
        <v>　</v>
      </c>
      <c r="N9" s="299" t="str">
        <f>IF(バッジ取得記録!BR10&gt;=N$6,"●","　")</f>
        <v>　</v>
      </c>
      <c r="O9" s="35"/>
      <c r="P9" s="35"/>
      <c r="Q9" s="273"/>
      <c r="R9" s="274"/>
      <c r="S9" s="274"/>
      <c r="T9" s="274"/>
      <c r="U9" s="274"/>
      <c r="V9" s="274"/>
      <c r="W9" s="299"/>
      <c r="X9" s="299"/>
      <c r="Y9" s="299"/>
      <c r="Z9" s="35"/>
      <c r="AA9" s="273" t="str">
        <f>IF(バッジ取得記録!BK10&gt;=AA$7,"●","　")</f>
        <v>　</v>
      </c>
      <c r="AB9" s="274" t="str">
        <f>IF(バッジ取得記録!BL10&gt;=AB$7,"●","　")</f>
        <v>　</v>
      </c>
      <c r="AC9" s="274" t="str">
        <f>IF(バッジ取得記録!BM10&gt;=AC$7,"●","　")</f>
        <v>　</v>
      </c>
      <c r="AD9" s="274" t="str">
        <f>IF(バッジ取得記録!BN10&gt;=AD$7,"●","　")</f>
        <v>　</v>
      </c>
      <c r="AE9" s="274" t="str">
        <f>IF(バッジ取得記録!BO10&gt;=AE$7,"●","　")</f>
        <v>　</v>
      </c>
      <c r="AF9" s="274" t="str">
        <f>IF(バッジ取得記録!BP10&gt;=AF$7,"●","　")</f>
        <v>　</v>
      </c>
      <c r="AG9" s="299" t="str">
        <f>IF(バッジ取得記録!BQ10&gt;=AG$7,"●","　")</f>
        <v>　</v>
      </c>
      <c r="AH9" s="299" t="str">
        <f>IF(バッジ取得記録!BR10&gt;=AH$7,"●","　")</f>
        <v>　</v>
      </c>
      <c r="AI9" s="35"/>
      <c r="AJ9" s="36"/>
      <c r="AK9" s="34"/>
      <c r="AL9" s="81"/>
      <c r="AM9" s="37"/>
      <c r="AN9" s="38"/>
      <c r="AO9" s="34"/>
      <c r="AP9" s="34"/>
      <c r="AQ9" s="34"/>
      <c r="AR9" s="34"/>
      <c r="AS9" s="34"/>
      <c r="AT9" s="34"/>
      <c r="AU9" s="34"/>
      <c r="AV9" s="37"/>
    </row>
    <row r="10" spans="1:48" s="29" customFormat="1" ht="18" customHeight="1">
      <c r="A10" s="22"/>
      <c r="B10" s="30"/>
      <c r="C10" s="31"/>
      <c r="D10" s="308" t="str">
        <f>バッジ取得記録!D11</f>
        <v>スカウト3</v>
      </c>
      <c r="E10" s="229" t="str">
        <f>IF(AJ10="","見",IF(AK10="","初",IF(AL10="",2,IF(AM10="",1,"菊"))))</f>
        <v>見</v>
      </c>
      <c r="F10" s="293" t="str">
        <f>IF(AJ10&lt;&gt;"","●","")</f>
        <v/>
      </c>
      <c r="G10" s="273" t="str">
        <f>IF(バッジ取得記録!BK11&gt;=G$6,"●","　")</f>
        <v>　</v>
      </c>
      <c r="H10" s="274" t="str">
        <f>IF(バッジ取得記録!BL11&gt;=H$6,"●","　")</f>
        <v>　</v>
      </c>
      <c r="I10" s="274" t="str">
        <f>IF(バッジ取得記録!BM11&gt;=I$6,"●","　")</f>
        <v>　</v>
      </c>
      <c r="J10" s="274" t="str">
        <f>IF(バッジ取得記録!BN11&gt;=J$6,"●","　")</f>
        <v>　</v>
      </c>
      <c r="K10" s="274" t="str">
        <f>IF(バッジ取得記録!BO11&gt;=K$6,"●","　")</f>
        <v>　</v>
      </c>
      <c r="L10" s="274" t="str">
        <f>IF(バッジ取得記録!BP11&gt;=L$6,"●","　")</f>
        <v>　</v>
      </c>
      <c r="M10" s="299" t="str">
        <f>IF(バッジ取得記録!BQ11&gt;=M$6,"●","　")</f>
        <v>　</v>
      </c>
      <c r="N10" s="299" t="str">
        <f>IF(バッジ取得記録!BR11&gt;=N$6,"●","　")</f>
        <v>　</v>
      </c>
      <c r="O10" s="35"/>
      <c r="P10" s="35"/>
      <c r="Q10" s="273"/>
      <c r="R10" s="274"/>
      <c r="S10" s="274"/>
      <c r="T10" s="274"/>
      <c r="U10" s="274"/>
      <c r="V10" s="274"/>
      <c r="W10" s="299"/>
      <c r="X10" s="299"/>
      <c r="Y10" s="299"/>
      <c r="Z10" s="35"/>
      <c r="AA10" s="273" t="str">
        <f>IF(バッジ取得記録!BK11&gt;=AA$7,"●","　")</f>
        <v>　</v>
      </c>
      <c r="AB10" s="274" t="str">
        <f>IF(バッジ取得記録!BL11&gt;=AB$7,"●","　")</f>
        <v>　</v>
      </c>
      <c r="AC10" s="274" t="str">
        <f>IF(バッジ取得記録!BM11&gt;=AC$7,"●","　")</f>
        <v>　</v>
      </c>
      <c r="AD10" s="274" t="str">
        <f>IF(バッジ取得記録!BN11&gt;=AD$7,"●","　")</f>
        <v>　</v>
      </c>
      <c r="AE10" s="274" t="str">
        <f>IF(バッジ取得記録!BO11&gt;=AE$7,"●","　")</f>
        <v>　</v>
      </c>
      <c r="AF10" s="274" t="str">
        <f>IF(バッジ取得記録!BP11&gt;=AF$7,"●","　")</f>
        <v>　</v>
      </c>
      <c r="AG10" s="299" t="str">
        <f>IF(バッジ取得記録!BQ11&gt;=AG$7,"●","　")</f>
        <v>　</v>
      </c>
      <c r="AH10" s="299" t="str">
        <f>IF(バッジ取得記録!BR11&gt;=AH$7,"●","　")</f>
        <v>　</v>
      </c>
      <c r="AI10" s="35"/>
      <c r="AJ10" s="36"/>
      <c r="AK10" s="34"/>
      <c r="AL10" s="34"/>
      <c r="AM10" s="37"/>
      <c r="AN10" s="38"/>
      <c r="AO10" s="34"/>
      <c r="AP10" s="34"/>
      <c r="AQ10" s="34"/>
      <c r="AR10" s="34"/>
      <c r="AS10" s="34"/>
      <c r="AT10" s="34"/>
      <c r="AU10" s="34"/>
      <c r="AV10" s="37"/>
    </row>
    <row r="11" spans="1:48" s="29" customFormat="1" ht="18" customHeight="1">
      <c r="A11" s="22"/>
      <c r="B11" s="30"/>
      <c r="C11" s="31"/>
      <c r="D11" s="308" t="str">
        <f>バッジ取得記録!D12</f>
        <v>スカウト4</v>
      </c>
      <c r="E11" s="229" t="str">
        <f>IF(AJ11="","見",IF(AK11="","初",IF(AL11="",2,IF(AM11="",1,"菊"))))</f>
        <v>見</v>
      </c>
      <c r="F11" s="293" t="str">
        <f>IF(AJ11&lt;&gt;"","●","")</f>
        <v/>
      </c>
      <c r="G11" s="273" t="str">
        <f>IF(バッジ取得記録!BK12&gt;=G$6,"●","　")</f>
        <v>　</v>
      </c>
      <c r="H11" s="274" t="str">
        <f>IF(バッジ取得記録!BL12&gt;=H$6,"●","　")</f>
        <v>　</v>
      </c>
      <c r="I11" s="274" t="str">
        <f>IF(バッジ取得記録!BM12&gt;=I$6,"●","　")</f>
        <v>　</v>
      </c>
      <c r="J11" s="274" t="str">
        <f>IF(バッジ取得記録!BN12&gt;=J$6,"●","　")</f>
        <v>　</v>
      </c>
      <c r="K11" s="274" t="str">
        <f>IF(バッジ取得記録!BO12&gt;=K$6,"●","　")</f>
        <v>　</v>
      </c>
      <c r="L11" s="274" t="str">
        <f>IF(バッジ取得記録!BP12&gt;=L$6,"●","　")</f>
        <v>　</v>
      </c>
      <c r="M11" s="299" t="str">
        <f>IF(バッジ取得記録!BQ12&gt;=M$6,"●","　")</f>
        <v>　</v>
      </c>
      <c r="N11" s="299" t="str">
        <f>IF(バッジ取得記録!BR12&gt;=N$6,"●","　")</f>
        <v>　</v>
      </c>
      <c r="O11" s="35"/>
      <c r="P11" s="35"/>
      <c r="Q11" s="273" t="str">
        <f>IF(バッジ取得記録!BK12&gt;=Q$7,"●","　")</f>
        <v>　</v>
      </c>
      <c r="R11" s="274" t="str">
        <f>IF(バッジ取得記録!BL12&gt;=R$7,"●","　")</f>
        <v>　</v>
      </c>
      <c r="S11" s="274" t="str">
        <f>IF(バッジ取得記録!BM12&gt;=S$7,"●","　")</f>
        <v>　</v>
      </c>
      <c r="T11" s="274" t="str">
        <f>IF(バッジ取得記録!BN12&gt;=T$7,"●","　")</f>
        <v>　</v>
      </c>
      <c r="U11" s="274" t="str">
        <f>IF(バッジ取得記録!BO12&gt;=U$7,"●","　")</f>
        <v>　</v>
      </c>
      <c r="V11" s="274" t="str">
        <f>IF(バッジ取得記録!BP12&gt;=V$7,"●","　")</f>
        <v>　</v>
      </c>
      <c r="W11" s="299" t="str">
        <f>IF(バッジ取得記録!BQ12&gt;=W$7,"●","　")</f>
        <v>　</v>
      </c>
      <c r="X11" s="299" t="str">
        <f>IF(バッジ取得記録!BR12&gt;=X$7,"●","　")</f>
        <v>　</v>
      </c>
      <c r="Y11" s="299"/>
      <c r="Z11" s="35"/>
      <c r="AA11" s="273" t="str">
        <f>IF(バッジ取得記録!BK12&gt;=AA$7,"●","　")</f>
        <v>　</v>
      </c>
      <c r="AB11" s="274" t="str">
        <f>IF(バッジ取得記録!BL12&gt;=AB$7,"●","　")</f>
        <v>　</v>
      </c>
      <c r="AC11" s="274" t="str">
        <f>IF(バッジ取得記録!BM12&gt;=AC$7,"●","　")</f>
        <v>　</v>
      </c>
      <c r="AD11" s="274" t="str">
        <f>IF(バッジ取得記録!BN12&gt;=AD$7,"●","　")</f>
        <v>　</v>
      </c>
      <c r="AE11" s="274" t="str">
        <f>IF(バッジ取得記録!BO12&gt;=AE$7,"●","　")</f>
        <v>　</v>
      </c>
      <c r="AF11" s="274" t="str">
        <f>IF(バッジ取得記録!BP12&gt;=AF$7,"●","　")</f>
        <v>　</v>
      </c>
      <c r="AG11" s="299" t="str">
        <f>IF(バッジ取得記録!BQ12&gt;=AG$7,"●","　")</f>
        <v>　</v>
      </c>
      <c r="AH11" s="299" t="str">
        <f>IF(バッジ取得記録!BR12&gt;=AH$7,"●","　")</f>
        <v>　</v>
      </c>
      <c r="AI11" s="35"/>
      <c r="AJ11" s="36"/>
      <c r="AK11" s="34"/>
      <c r="AL11" s="34"/>
      <c r="AM11" s="37"/>
      <c r="AN11" s="38"/>
      <c r="AO11" s="34"/>
      <c r="AP11" s="34"/>
      <c r="AQ11" s="34"/>
      <c r="AR11" s="34"/>
      <c r="AS11" s="34"/>
      <c r="AT11" s="34"/>
      <c r="AU11" s="34"/>
      <c r="AV11" s="37"/>
    </row>
    <row r="12" spans="1:48" s="29" customFormat="1" ht="18" customHeight="1">
      <c r="A12" s="22"/>
      <c r="B12" s="30"/>
      <c r="C12" s="31"/>
      <c r="D12" s="308" t="str">
        <f>バッジ取得記録!D13</f>
        <v>スカウト5</v>
      </c>
      <c r="E12" s="229" t="str">
        <f>IF(AJ12="","見",IF(AK12="","初",IF(AL12="",2,IF(AM12="",1,"菊"))))</f>
        <v>見</v>
      </c>
      <c r="F12" s="293" t="str">
        <f>IF(AJ12&lt;&gt;"","●","")</f>
        <v/>
      </c>
      <c r="G12" s="273" t="str">
        <f>IF(バッジ取得記録!BK13&gt;=G$6,"●","　")</f>
        <v>　</v>
      </c>
      <c r="H12" s="274" t="str">
        <f>IF(バッジ取得記録!BL13&gt;=H$6,"●","　")</f>
        <v>　</v>
      </c>
      <c r="I12" s="274" t="str">
        <f>IF(バッジ取得記録!BM13&gt;=I$6,"●","　")</f>
        <v>　</v>
      </c>
      <c r="J12" s="274" t="str">
        <f>IF(バッジ取得記録!BN13&gt;=J$6,"●","　")</f>
        <v>　</v>
      </c>
      <c r="K12" s="274" t="str">
        <f>IF(バッジ取得記録!BO13&gt;=K$6,"●","　")</f>
        <v>　</v>
      </c>
      <c r="L12" s="274" t="str">
        <f>IF(バッジ取得記録!BP13&gt;=L$6,"●","　")</f>
        <v>　</v>
      </c>
      <c r="M12" s="299" t="str">
        <f>IF(バッジ取得記録!BQ13&gt;=M$6,"●","　")</f>
        <v>　</v>
      </c>
      <c r="N12" s="299" t="str">
        <f>IF(バッジ取得記録!BR13&gt;=N$6,"●","　")</f>
        <v>　</v>
      </c>
      <c r="O12" s="35"/>
      <c r="P12" s="35"/>
      <c r="Q12" s="273" t="str">
        <f>IF(バッジ取得記録!BK13&gt;=Q$7,"●","　")</f>
        <v>　</v>
      </c>
      <c r="R12" s="274" t="str">
        <f>IF(バッジ取得記録!BL13&gt;=R$7,"●","　")</f>
        <v>　</v>
      </c>
      <c r="S12" s="274" t="str">
        <f>IF(バッジ取得記録!BM13&gt;=S$7,"●","　")</f>
        <v>　</v>
      </c>
      <c r="T12" s="274" t="str">
        <f>IF(バッジ取得記録!BN13&gt;=T$7,"●","　")</f>
        <v>　</v>
      </c>
      <c r="U12" s="274" t="str">
        <f>IF(バッジ取得記録!BO13&gt;=U$7,"●","　")</f>
        <v>　</v>
      </c>
      <c r="V12" s="274" t="str">
        <f>IF(バッジ取得記録!BP13&gt;=V$7,"●","　")</f>
        <v>　</v>
      </c>
      <c r="W12" s="299" t="str">
        <f>IF(バッジ取得記録!BQ13&gt;=W$7,"●","　")</f>
        <v>　</v>
      </c>
      <c r="X12" s="299" t="str">
        <f>IF(バッジ取得記録!BR13&gt;=X$7,"●","　")</f>
        <v>　</v>
      </c>
      <c r="Y12" s="299"/>
      <c r="Z12" s="35"/>
      <c r="AA12" s="273" t="str">
        <f>IF(バッジ取得記録!BK13&gt;=AA$7,"●","　")</f>
        <v>　</v>
      </c>
      <c r="AB12" s="274" t="str">
        <f>IF(バッジ取得記録!BL13&gt;=AB$7,"●","　")</f>
        <v>　</v>
      </c>
      <c r="AC12" s="274" t="str">
        <f>IF(バッジ取得記録!BM13&gt;=AC$7,"●","　")</f>
        <v>　</v>
      </c>
      <c r="AD12" s="274" t="str">
        <f>IF(バッジ取得記録!BN13&gt;=AD$7,"●","　")</f>
        <v>　</v>
      </c>
      <c r="AE12" s="274" t="str">
        <f>IF(バッジ取得記録!BO13&gt;=AE$7,"●","　")</f>
        <v>　</v>
      </c>
      <c r="AF12" s="274" t="str">
        <f>IF(バッジ取得記録!BP13&gt;=AF$7,"●","　")</f>
        <v>　</v>
      </c>
      <c r="AG12" s="299" t="str">
        <f>IF(バッジ取得記録!BQ13&gt;=AG$7,"●","　")</f>
        <v>　</v>
      </c>
      <c r="AH12" s="299" t="str">
        <f>IF(バッジ取得記録!BR13&gt;=AH$7,"●","　")</f>
        <v>　</v>
      </c>
      <c r="AI12" s="35"/>
      <c r="AJ12" s="38"/>
      <c r="AK12" s="34"/>
      <c r="AL12" s="34"/>
      <c r="AM12" s="37"/>
      <c r="AN12" s="38"/>
      <c r="AO12" s="34"/>
      <c r="AP12" s="34"/>
      <c r="AQ12" s="34"/>
      <c r="AR12" s="34"/>
      <c r="AS12" s="34"/>
      <c r="AT12" s="34"/>
      <c r="AU12" s="34"/>
      <c r="AV12" s="37"/>
    </row>
    <row r="13" spans="1:48" s="29" customFormat="1" ht="18" customHeight="1">
      <c r="A13" s="22"/>
      <c r="B13" s="30"/>
      <c r="C13" s="31"/>
      <c r="D13" s="308" t="str">
        <f>バッジ取得記録!D14</f>
        <v>スカウト6</v>
      </c>
      <c r="E13" s="229" t="str">
        <f>IF(AJ13="","見",IF(AK13="","初",IF(AL13="",2,IF(AM13="",1,"菊"))))</f>
        <v>見</v>
      </c>
      <c r="F13" s="293" t="str">
        <f>IF(AJ13&lt;&gt;"","●","")</f>
        <v/>
      </c>
      <c r="G13" s="273" t="str">
        <f>IF(バッジ取得記録!BK14&gt;=G$6,"●","　")</f>
        <v>　</v>
      </c>
      <c r="H13" s="274" t="str">
        <f>IF(バッジ取得記録!BL14&gt;=H$6,"●","　")</f>
        <v>　</v>
      </c>
      <c r="I13" s="274" t="str">
        <f>IF(バッジ取得記録!BM14&gt;=I$6,"●","　")</f>
        <v>　</v>
      </c>
      <c r="J13" s="274" t="str">
        <f>IF(バッジ取得記録!BN14&gt;=J$6,"●","　")</f>
        <v>　</v>
      </c>
      <c r="K13" s="274" t="str">
        <f>IF(バッジ取得記録!BO14&gt;=K$6,"●","　")</f>
        <v>　</v>
      </c>
      <c r="L13" s="274" t="str">
        <f>IF(バッジ取得記録!BP14&gt;=L$6,"●","　")</f>
        <v>　</v>
      </c>
      <c r="M13" s="299" t="str">
        <f>IF(バッジ取得記録!BQ14&gt;=M$6,"●","　")</f>
        <v>　</v>
      </c>
      <c r="N13" s="299" t="str">
        <f>IF(バッジ取得記録!BR14&gt;=N$6,"●","　")</f>
        <v>　</v>
      </c>
      <c r="O13" s="35"/>
      <c r="P13" s="35"/>
      <c r="Q13" s="273" t="str">
        <f>IF(バッジ取得記録!BK14&gt;=Q$7,"●","　")</f>
        <v>　</v>
      </c>
      <c r="R13" s="274" t="str">
        <f>IF(バッジ取得記録!BL14&gt;=R$7,"●","　")</f>
        <v>　</v>
      </c>
      <c r="S13" s="274" t="str">
        <f>IF(バッジ取得記録!BM14&gt;=S$7,"●","　")</f>
        <v>　</v>
      </c>
      <c r="T13" s="274" t="str">
        <f>IF(バッジ取得記録!BN14&gt;=T$7,"●","　")</f>
        <v>　</v>
      </c>
      <c r="U13" s="274" t="str">
        <f>IF(バッジ取得記録!BO14&gt;=U$7,"●","　")</f>
        <v>　</v>
      </c>
      <c r="V13" s="274" t="str">
        <f>IF(バッジ取得記録!BP14&gt;=V$7,"●","　")</f>
        <v>　</v>
      </c>
      <c r="W13" s="299" t="str">
        <f>IF(バッジ取得記録!BQ14&gt;=W$7,"●","　")</f>
        <v>　</v>
      </c>
      <c r="X13" s="299" t="str">
        <f>IF(バッジ取得記録!BR14&gt;=X$7,"●","　")</f>
        <v>　</v>
      </c>
      <c r="Y13" s="299"/>
      <c r="Z13" s="35"/>
      <c r="AA13" s="273" t="str">
        <f>IF(バッジ取得記録!BK14&gt;=AA$7,"●","　")</f>
        <v>　</v>
      </c>
      <c r="AB13" s="274" t="str">
        <f>IF(バッジ取得記録!BL14&gt;=AB$7,"●","　")</f>
        <v>　</v>
      </c>
      <c r="AC13" s="274" t="str">
        <f>IF(バッジ取得記録!BM14&gt;=AC$7,"●","　")</f>
        <v>　</v>
      </c>
      <c r="AD13" s="274" t="str">
        <f>IF(バッジ取得記録!BN14&gt;=AD$7,"●","　")</f>
        <v>　</v>
      </c>
      <c r="AE13" s="274" t="str">
        <f>IF(バッジ取得記録!BO14&gt;=AE$7,"●","　")</f>
        <v>　</v>
      </c>
      <c r="AF13" s="274" t="str">
        <f>IF(バッジ取得記録!BP14&gt;=AF$7,"●","　")</f>
        <v>　</v>
      </c>
      <c r="AG13" s="299" t="str">
        <f>IF(バッジ取得記録!BQ14&gt;=AG$7,"●","　")</f>
        <v>　</v>
      </c>
      <c r="AH13" s="299" t="str">
        <f>IF(バッジ取得記録!BR14&gt;=AH$7,"●","　")</f>
        <v>　</v>
      </c>
      <c r="AI13" s="35"/>
      <c r="AJ13" s="38"/>
      <c r="AK13" s="34"/>
      <c r="AL13" s="34"/>
      <c r="AM13" s="37"/>
      <c r="AN13" s="38"/>
      <c r="AO13" s="34"/>
      <c r="AP13" s="34"/>
      <c r="AQ13" s="34"/>
      <c r="AR13" s="34"/>
      <c r="AS13" s="34"/>
      <c r="AT13" s="34"/>
      <c r="AU13" s="34"/>
      <c r="AV13" s="37"/>
    </row>
    <row r="14" spans="1:48" s="29" customFormat="1" ht="18" customHeight="1">
      <c r="A14" s="22"/>
      <c r="B14" s="30"/>
      <c r="C14" s="31"/>
      <c r="D14" s="308" t="str">
        <f>バッジ取得記録!D15</f>
        <v>スカウト7</v>
      </c>
      <c r="E14" s="229" t="str">
        <f>IF(AJ14="","見",IF(AK14="","初",IF(AL14="",2,IF(AM14="",1,"菊"))))</f>
        <v>見</v>
      </c>
      <c r="F14" s="293" t="str">
        <f>IF(AJ14&lt;&gt;"","●","")</f>
        <v/>
      </c>
      <c r="G14" s="273" t="str">
        <f>IF(バッジ取得記録!BK15&gt;=G$6,"●","　")</f>
        <v>　</v>
      </c>
      <c r="H14" s="274" t="str">
        <f>IF(バッジ取得記録!BL15&gt;=H$6,"●","　")</f>
        <v>　</v>
      </c>
      <c r="I14" s="274" t="str">
        <f>IF(バッジ取得記録!BM15&gt;=I$6,"●","　")</f>
        <v>　</v>
      </c>
      <c r="J14" s="274" t="str">
        <f>IF(バッジ取得記録!BN15&gt;=J$6,"●","　")</f>
        <v>　</v>
      </c>
      <c r="K14" s="274" t="str">
        <f>IF(バッジ取得記録!BO15&gt;=K$6,"●","　")</f>
        <v>　</v>
      </c>
      <c r="L14" s="274" t="str">
        <f>IF(バッジ取得記録!BP15&gt;=L$6,"●","　")</f>
        <v>　</v>
      </c>
      <c r="M14" s="299" t="str">
        <f>IF(バッジ取得記録!BQ15&gt;=M$6,"●","　")</f>
        <v>　</v>
      </c>
      <c r="N14" s="299" t="str">
        <f>IF(バッジ取得記録!BR15&gt;=N$6,"●","　")</f>
        <v>　</v>
      </c>
      <c r="O14" s="35"/>
      <c r="P14" s="35"/>
      <c r="Q14" s="273" t="str">
        <f>IF(バッジ取得記録!BK15&gt;=Q$7,"●","　")</f>
        <v>　</v>
      </c>
      <c r="R14" s="274" t="str">
        <f>IF(バッジ取得記録!BL15&gt;=R$7,"●","　")</f>
        <v>　</v>
      </c>
      <c r="S14" s="274" t="str">
        <f>IF(バッジ取得記録!BM15&gt;=S$7,"●","　")</f>
        <v>　</v>
      </c>
      <c r="T14" s="274" t="str">
        <f>IF(バッジ取得記録!BN15&gt;=T$7,"●","　")</f>
        <v>　</v>
      </c>
      <c r="U14" s="274" t="str">
        <f>IF(バッジ取得記録!BO15&gt;=U$7,"●","　")</f>
        <v>　</v>
      </c>
      <c r="V14" s="274" t="str">
        <f>IF(バッジ取得記録!BP15&gt;=V$7,"●","　")</f>
        <v>　</v>
      </c>
      <c r="W14" s="299" t="str">
        <f>IF(バッジ取得記録!BQ15&gt;=W$7,"●","　")</f>
        <v>　</v>
      </c>
      <c r="X14" s="299" t="str">
        <f>IF(バッジ取得記録!BR15&gt;=X$7,"●","　")</f>
        <v>　</v>
      </c>
      <c r="Y14" s="299"/>
      <c r="Z14" s="35"/>
      <c r="AA14" s="273" t="str">
        <f>IF(バッジ取得記録!BK15&gt;=AA$7,"●","　")</f>
        <v>　</v>
      </c>
      <c r="AB14" s="274" t="str">
        <f>IF(バッジ取得記録!BL15&gt;=AB$7,"●","　")</f>
        <v>　</v>
      </c>
      <c r="AC14" s="274" t="str">
        <f>IF(バッジ取得記録!BM15&gt;=AC$7,"●","　")</f>
        <v>　</v>
      </c>
      <c r="AD14" s="274" t="str">
        <f>IF(バッジ取得記録!BN15&gt;=AD$7,"●","　")</f>
        <v>　</v>
      </c>
      <c r="AE14" s="274" t="str">
        <f>IF(バッジ取得記録!BO15&gt;=AE$7,"●","　")</f>
        <v>　</v>
      </c>
      <c r="AF14" s="274" t="str">
        <f>IF(バッジ取得記録!BP15&gt;=AF$7,"●","　")</f>
        <v>　</v>
      </c>
      <c r="AG14" s="299" t="str">
        <f>IF(バッジ取得記録!BQ15&gt;=AG$7,"●","　")</f>
        <v>　</v>
      </c>
      <c r="AH14" s="299" t="str">
        <f>IF(バッジ取得記録!BR15&gt;=AH$7,"●","　")</f>
        <v>　</v>
      </c>
      <c r="AI14" s="35"/>
      <c r="AJ14" s="38"/>
      <c r="AK14" s="34"/>
      <c r="AL14" s="34"/>
      <c r="AM14" s="37"/>
      <c r="AN14" s="38"/>
      <c r="AO14" s="34"/>
      <c r="AP14" s="34"/>
      <c r="AQ14" s="34"/>
      <c r="AR14" s="34"/>
      <c r="AS14" s="34"/>
      <c r="AT14" s="34"/>
      <c r="AU14" s="34"/>
      <c r="AV14" s="37"/>
    </row>
    <row r="15" spans="1:48" s="29" customFormat="1" ht="18" customHeight="1">
      <c r="A15" s="22"/>
      <c r="B15" s="30"/>
      <c r="C15" s="85"/>
      <c r="D15" s="308" t="str">
        <f>バッジ取得記録!D16</f>
        <v>スカウト8</v>
      </c>
      <c r="E15" s="229" t="str">
        <f>IF(AJ15="","見",IF(AK15="","初",IF(AL15="",2,IF(AM15="",1,"菊"))))</f>
        <v>見</v>
      </c>
      <c r="F15" s="293" t="str">
        <f>IF(AJ15&lt;&gt;"","●","")</f>
        <v/>
      </c>
      <c r="G15" s="273" t="str">
        <f>IF(バッジ取得記録!BK16&gt;=G$6,"●","　")</f>
        <v>　</v>
      </c>
      <c r="H15" s="274" t="str">
        <f>IF(バッジ取得記録!BL16&gt;=H$6,"●","　")</f>
        <v>　</v>
      </c>
      <c r="I15" s="274" t="str">
        <f>IF(バッジ取得記録!BM16&gt;=I$6,"●","　")</f>
        <v>　</v>
      </c>
      <c r="J15" s="274" t="str">
        <f>IF(バッジ取得記録!BN16&gt;=J$6,"●","　")</f>
        <v>　</v>
      </c>
      <c r="K15" s="274" t="str">
        <f>IF(バッジ取得記録!BO16&gt;=K$6,"●","　")</f>
        <v>　</v>
      </c>
      <c r="L15" s="274" t="str">
        <f>IF(バッジ取得記録!BP16&gt;=L$6,"●","　")</f>
        <v>　</v>
      </c>
      <c r="M15" s="299" t="str">
        <f>IF(バッジ取得記録!BQ16&gt;=M$6,"●","　")</f>
        <v>　</v>
      </c>
      <c r="N15" s="299" t="str">
        <f>IF(バッジ取得記録!BR16&gt;=N$6,"●","　")</f>
        <v>　</v>
      </c>
      <c r="O15" s="35"/>
      <c r="P15" s="35"/>
      <c r="Q15" s="273" t="str">
        <f>IF(バッジ取得記録!BK16&gt;=Q$7,"●","　")</f>
        <v>　</v>
      </c>
      <c r="R15" s="274" t="str">
        <f>IF(バッジ取得記録!BL16&gt;=R$7,"●","　")</f>
        <v>　</v>
      </c>
      <c r="S15" s="274" t="str">
        <f>IF(バッジ取得記録!BM16&gt;=S$7,"●","　")</f>
        <v>　</v>
      </c>
      <c r="T15" s="274" t="str">
        <f>IF(バッジ取得記録!BN16&gt;=T$7,"●","　")</f>
        <v>　</v>
      </c>
      <c r="U15" s="274" t="str">
        <f>IF(バッジ取得記録!BO16&gt;=U$7,"●","　")</f>
        <v>　</v>
      </c>
      <c r="V15" s="274" t="str">
        <f>IF(バッジ取得記録!BP16&gt;=V$7,"●","　")</f>
        <v>　</v>
      </c>
      <c r="W15" s="299" t="str">
        <f>IF(バッジ取得記録!BQ16&gt;=W$7,"●","　")</f>
        <v>　</v>
      </c>
      <c r="X15" s="299" t="str">
        <f>IF(バッジ取得記録!BR16&gt;=X$7,"●","　")</f>
        <v>　</v>
      </c>
      <c r="Y15" s="299"/>
      <c r="Z15" s="35"/>
      <c r="AA15" s="273" t="str">
        <f>IF(バッジ取得記録!BK16&gt;=AA$7,"●","　")</f>
        <v>　</v>
      </c>
      <c r="AB15" s="274" t="str">
        <f>IF(バッジ取得記録!BL16&gt;=AB$7,"●","　")</f>
        <v>　</v>
      </c>
      <c r="AC15" s="274" t="str">
        <f>IF(バッジ取得記録!BM16&gt;=AC$7,"●","　")</f>
        <v>　</v>
      </c>
      <c r="AD15" s="274" t="str">
        <f>IF(バッジ取得記録!BN16&gt;=AD$7,"●","　")</f>
        <v>　</v>
      </c>
      <c r="AE15" s="274" t="str">
        <f>IF(バッジ取得記録!BO16&gt;=AE$7,"●","　")</f>
        <v>　</v>
      </c>
      <c r="AF15" s="274" t="str">
        <f>IF(バッジ取得記録!BP16&gt;=AF$7,"●","　")</f>
        <v>　</v>
      </c>
      <c r="AG15" s="299" t="str">
        <f>IF(バッジ取得記録!BQ16&gt;=AG$7,"●","　")</f>
        <v>　</v>
      </c>
      <c r="AH15" s="299" t="str">
        <f>IF(バッジ取得記録!BR16&gt;=AH$7,"●","　")</f>
        <v>　</v>
      </c>
      <c r="AI15" s="35"/>
      <c r="AJ15" s="38"/>
      <c r="AK15" s="34"/>
      <c r="AL15" s="34"/>
      <c r="AM15" s="37"/>
      <c r="AN15" s="38"/>
      <c r="AO15" s="34"/>
      <c r="AP15" s="34"/>
      <c r="AQ15" s="34"/>
      <c r="AR15" s="34"/>
      <c r="AS15" s="34"/>
      <c r="AT15" s="34"/>
      <c r="AU15" s="34"/>
      <c r="AV15" s="37"/>
    </row>
    <row r="16" spans="1:48" s="29" customFormat="1" ht="18" customHeight="1">
      <c r="A16" s="22"/>
      <c r="B16" s="39" t="s">
        <v>148</v>
      </c>
      <c r="C16" s="40" t="s">
        <v>149</v>
      </c>
      <c r="D16" s="309" t="str">
        <f>バッジ取得記録!D17</f>
        <v>スカウト1</v>
      </c>
      <c r="E16" s="230" t="str">
        <f>IF(AJ16="","見",IF(AK16="","初",IF(AL16="",2,IF(AM16="",1,"菊"))))</f>
        <v>見</v>
      </c>
      <c r="F16" s="294" t="str">
        <f>IF(AJ16&lt;&gt;"","●","")</f>
        <v/>
      </c>
      <c r="G16" s="300" t="str">
        <f>IF(バッジ取得記録!BK17&gt;=G$6,"●","　")</f>
        <v>　</v>
      </c>
      <c r="H16" s="276" t="str">
        <f>IF(バッジ取得記録!BL17&gt;=H$6,"●","　")</f>
        <v>　</v>
      </c>
      <c r="I16" s="276" t="str">
        <f>IF(バッジ取得記録!BM17&gt;=I$6,"●","　")</f>
        <v>　</v>
      </c>
      <c r="J16" s="276" t="str">
        <f>IF(バッジ取得記録!BN17&gt;=J$6,"●","　")</f>
        <v>　</v>
      </c>
      <c r="K16" s="276" t="str">
        <f>IF(バッジ取得記録!BO17&gt;=K$6,"●","　")</f>
        <v>　</v>
      </c>
      <c r="L16" s="276" t="str">
        <f>IF(バッジ取得記録!BP17&gt;=L$6,"●","　")</f>
        <v>　</v>
      </c>
      <c r="M16" s="301" t="str">
        <f>IF(バッジ取得記録!BQ17&gt;=M$6,"●","　")</f>
        <v>　</v>
      </c>
      <c r="N16" s="301" t="str">
        <f>IF(バッジ取得記録!BR17&gt;=N$6,"●","　")</f>
        <v>　</v>
      </c>
      <c r="O16" s="44"/>
      <c r="P16" s="44"/>
      <c r="Q16" s="300" t="str">
        <f>IF(バッジ取得記録!BK17&gt;=Q$7,"●","　")</f>
        <v>　</v>
      </c>
      <c r="R16" s="276" t="str">
        <f>IF(バッジ取得記録!BL17&gt;=R$7,"●","　")</f>
        <v>　</v>
      </c>
      <c r="S16" s="276" t="str">
        <f>IF(バッジ取得記録!BM17&gt;=S$7,"●","　")</f>
        <v>　</v>
      </c>
      <c r="T16" s="276" t="str">
        <f>IF(バッジ取得記録!BN17&gt;=T$7,"●","　")</f>
        <v>　</v>
      </c>
      <c r="U16" s="276" t="str">
        <f>IF(バッジ取得記録!BO17&gt;=U$7,"●","　")</f>
        <v>　</v>
      </c>
      <c r="V16" s="276" t="str">
        <f>IF(バッジ取得記録!BP17&gt;=V$7,"●","　")</f>
        <v>　</v>
      </c>
      <c r="W16" s="301" t="str">
        <f>IF(バッジ取得記録!BQ17&gt;=W$7,"●","　")</f>
        <v>　</v>
      </c>
      <c r="X16" s="301" t="str">
        <f>IF(バッジ取得記録!BR17&gt;=X$7,"●","　")</f>
        <v>　</v>
      </c>
      <c r="Y16" s="301"/>
      <c r="Z16" s="44"/>
      <c r="AA16" s="300" t="str">
        <f>IF(バッジ取得記録!BK17&gt;=AA$7,"●","　")</f>
        <v>　</v>
      </c>
      <c r="AB16" s="276" t="str">
        <f>IF(バッジ取得記録!BL17&gt;=AB$7,"●","　")</f>
        <v>　</v>
      </c>
      <c r="AC16" s="276" t="str">
        <f>IF(バッジ取得記録!BM17&gt;=AC$7,"●","　")</f>
        <v>　</v>
      </c>
      <c r="AD16" s="276" t="str">
        <f>IF(バッジ取得記録!BN17&gt;=AD$7,"●","　")</f>
        <v>　</v>
      </c>
      <c r="AE16" s="276" t="str">
        <f>IF(バッジ取得記録!BO17&gt;=AE$7,"●","　")</f>
        <v>　</v>
      </c>
      <c r="AF16" s="276" t="str">
        <f>IF(バッジ取得記録!BP17&gt;=AF$7,"●","　")</f>
        <v>　</v>
      </c>
      <c r="AG16" s="301" t="str">
        <f>IF(バッジ取得記録!BQ17&gt;=AG$7,"●","　")</f>
        <v>　</v>
      </c>
      <c r="AH16" s="301" t="str">
        <f>IF(バッジ取得記録!BR17&gt;=AH$7,"●","　")</f>
        <v>　</v>
      </c>
      <c r="AI16" s="44"/>
      <c r="AJ16" s="45"/>
      <c r="AK16" s="82"/>
      <c r="AL16" s="82"/>
      <c r="AM16" s="46"/>
      <c r="AN16" s="45"/>
      <c r="AO16" s="43"/>
      <c r="AP16" s="43"/>
      <c r="AQ16" s="43"/>
      <c r="AR16" s="43"/>
      <c r="AS16" s="43"/>
      <c r="AT16" s="43"/>
      <c r="AU16" s="43"/>
      <c r="AV16" s="46"/>
    </row>
    <row r="17" spans="1:48" s="29" customFormat="1" ht="18" customHeight="1">
      <c r="A17" s="22"/>
      <c r="B17" s="30"/>
      <c r="C17" s="31" t="s">
        <v>150</v>
      </c>
      <c r="D17" s="308" t="str">
        <f>バッジ取得記録!D18</f>
        <v>スカウト2</v>
      </c>
      <c r="E17" s="229" t="str">
        <f>IF(AJ17="","見",IF(AK17="","初",IF(AL17="",2,IF(AM17="",1,"菊"))))</f>
        <v>見</v>
      </c>
      <c r="F17" s="293" t="str">
        <f>IF(AJ17&lt;&gt;"","●","")</f>
        <v/>
      </c>
      <c r="G17" s="273" t="str">
        <f>IF(バッジ取得記録!BK18&gt;=G$6,"●","　")</f>
        <v>　</v>
      </c>
      <c r="H17" s="274" t="str">
        <f>IF(バッジ取得記録!BL18&gt;=H$6,"●","　")</f>
        <v>　</v>
      </c>
      <c r="I17" s="274" t="str">
        <f>IF(バッジ取得記録!BM18&gt;=I$6,"●","　")</f>
        <v>　</v>
      </c>
      <c r="J17" s="274" t="str">
        <f>IF(バッジ取得記録!BN18&gt;=J$6,"●","　")</f>
        <v>　</v>
      </c>
      <c r="K17" s="274" t="str">
        <f>IF(バッジ取得記録!BO18&gt;=K$6,"●","　")</f>
        <v>　</v>
      </c>
      <c r="L17" s="274" t="str">
        <f>IF(バッジ取得記録!BP18&gt;=L$6,"●","　")</f>
        <v>　</v>
      </c>
      <c r="M17" s="299" t="str">
        <f>IF(バッジ取得記録!BQ18&gt;=M$6,"●","　")</f>
        <v>　</v>
      </c>
      <c r="N17" s="299" t="str">
        <f>IF(バッジ取得記録!BR18&gt;=N$6,"●","　")</f>
        <v>　</v>
      </c>
      <c r="O17" s="35"/>
      <c r="P17" s="35"/>
      <c r="Q17" s="273" t="str">
        <f>IF(バッジ取得記録!BK18&gt;=Q$7,"●","　")</f>
        <v>　</v>
      </c>
      <c r="R17" s="274" t="str">
        <f>IF(バッジ取得記録!BL18&gt;=R$7,"●","　")</f>
        <v>　</v>
      </c>
      <c r="S17" s="274" t="str">
        <f>IF(バッジ取得記録!BM18&gt;=S$7,"●","　")</f>
        <v>　</v>
      </c>
      <c r="T17" s="274" t="str">
        <f>IF(バッジ取得記録!BN18&gt;=T$7,"●","　")</f>
        <v>　</v>
      </c>
      <c r="U17" s="274" t="str">
        <f>IF(バッジ取得記録!BO18&gt;=U$7,"●","　")</f>
        <v>　</v>
      </c>
      <c r="V17" s="274" t="str">
        <f>IF(バッジ取得記録!BP18&gt;=V$7,"●","　")</f>
        <v>　</v>
      </c>
      <c r="W17" s="299" t="str">
        <f>IF(バッジ取得記録!BQ18&gt;=W$7,"●","　")</f>
        <v>　</v>
      </c>
      <c r="X17" s="299" t="str">
        <f>IF(バッジ取得記録!BR18&gt;=X$7,"●","　")</f>
        <v>　</v>
      </c>
      <c r="Y17" s="299"/>
      <c r="Z17" s="35"/>
      <c r="AA17" s="273" t="str">
        <f>IF(バッジ取得記録!BK18&gt;=AA$7,"●","　")</f>
        <v>　</v>
      </c>
      <c r="AB17" s="274" t="str">
        <f>IF(バッジ取得記録!BL18&gt;=AB$7,"●","　")</f>
        <v>　</v>
      </c>
      <c r="AC17" s="274" t="str">
        <f>IF(バッジ取得記録!BM18&gt;=AC$7,"●","　")</f>
        <v>　</v>
      </c>
      <c r="AD17" s="274" t="str">
        <f>IF(バッジ取得記録!BN18&gt;=AD$7,"●","　")</f>
        <v>　</v>
      </c>
      <c r="AE17" s="274" t="str">
        <f>IF(バッジ取得記録!BO18&gt;=AE$7,"●","　")</f>
        <v>　</v>
      </c>
      <c r="AF17" s="274" t="str">
        <f>IF(バッジ取得記録!BP18&gt;=AF$7,"●","　")</f>
        <v>　</v>
      </c>
      <c r="AG17" s="299" t="str">
        <f>IF(バッジ取得記録!BQ18&gt;=AG$7,"●","　")</f>
        <v>　</v>
      </c>
      <c r="AH17" s="299" t="str">
        <f>IF(バッジ取得記録!BR18&gt;=AH$7,"●","　")</f>
        <v>　</v>
      </c>
      <c r="AI17" s="35"/>
      <c r="AJ17" s="38"/>
      <c r="AK17" s="34"/>
      <c r="AL17" s="81"/>
      <c r="AM17" s="37"/>
      <c r="AN17" s="38"/>
      <c r="AO17" s="34"/>
      <c r="AP17" s="34"/>
      <c r="AQ17" s="34"/>
      <c r="AR17" s="34"/>
      <c r="AS17" s="34"/>
      <c r="AT17" s="34"/>
      <c r="AU17" s="34"/>
      <c r="AV17" s="37"/>
    </row>
    <row r="18" spans="1:48" s="29" customFormat="1" ht="18" customHeight="1">
      <c r="A18" s="22"/>
      <c r="B18" s="30"/>
      <c r="C18" s="31"/>
      <c r="D18" s="308" t="str">
        <f>バッジ取得記録!D19</f>
        <v>スカウト3</v>
      </c>
      <c r="E18" s="229" t="str">
        <f>IF(AJ18="","見",IF(AK18="","初",IF(AL18="",2,IF(AM18="",1,"菊"))))</f>
        <v>見</v>
      </c>
      <c r="F18" s="293" t="str">
        <f>IF(AJ18&lt;&gt;"","●","")</f>
        <v/>
      </c>
      <c r="G18" s="273" t="str">
        <f>IF(バッジ取得記録!BK19&gt;=G$6,"●","　")</f>
        <v>　</v>
      </c>
      <c r="H18" s="274" t="str">
        <f>IF(バッジ取得記録!BL19&gt;=H$6,"●","　")</f>
        <v>　</v>
      </c>
      <c r="I18" s="274" t="str">
        <f>IF(バッジ取得記録!BM19&gt;=I$6,"●","　")</f>
        <v>　</v>
      </c>
      <c r="J18" s="274" t="str">
        <f>IF(バッジ取得記録!BN19&gt;=J$6,"●","　")</f>
        <v>　</v>
      </c>
      <c r="K18" s="274" t="str">
        <f>IF(バッジ取得記録!BO19&gt;=K$6,"●","　")</f>
        <v>　</v>
      </c>
      <c r="L18" s="274" t="str">
        <f>IF(バッジ取得記録!BP19&gt;=L$6,"●","　")</f>
        <v>　</v>
      </c>
      <c r="M18" s="299" t="str">
        <f>IF(バッジ取得記録!BQ19&gt;=M$6,"●","　")</f>
        <v>　</v>
      </c>
      <c r="N18" s="299" t="str">
        <f>IF(バッジ取得記録!BR19&gt;=N$6,"●","　")</f>
        <v>　</v>
      </c>
      <c r="O18" s="35"/>
      <c r="P18" s="35"/>
      <c r="Q18" s="273" t="str">
        <f>IF(バッジ取得記録!BK19&gt;=Q$7,"●","　")</f>
        <v>　</v>
      </c>
      <c r="R18" s="274" t="str">
        <f>IF(バッジ取得記録!BL19&gt;=R$7,"●","　")</f>
        <v>　</v>
      </c>
      <c r="S18" s="274" t="str">
        <f>IF(バッジ取得記録!BM19&gt;=S$7,"●","　")</f>
        <v>　</v>
      </c>
      <c r="T18" s="274" t="str">
        <f>IF(バッジ取得記録!BN19&gt;=T$7,"●","　")</f>
        <v>　</v>
      </c>
      <c r="U18" s="274" t="str">
        <f>IF(バッジ取得記録!BO19&gt;=U$7,"●","　")</f>
        <v>　</v>
      </c>
      <c r="V18" s="274" t="str">
        <f>IF(バッジ取得記録!BP19&gt;=V$7,"●","　")</f>
        <v>　</v>
      </c>
      <c r="W18" s="299" t="str">
        <f>IF(バッジ取得記録!BQ19&gt;=W$7,"●","　")</f>
        <v>　</v>
      </c>
      <c r="X18" s="299" t="str">
        <f>IF(バッジ取得記録!BR19&gt;=X$7,"●","　")</f>
        <v>　</v>
      </c>
      <c r="Y18" s="299"/>
      <c r="Z18" s="35"/>
      <c r="AA18" s="273" t="str">
        <f>IF(バッジ取得記録!BK19&gt;=AA$7,"●","　")</f>
        <v>　</v>
      </c>
      <c r="AB18" s="274" t="str">
        <f>IF(バッジ取得記録!BL19&gt;=AB$7,"●","　")</f>
        <v>　</v>
      </c>
      <c r="AC18" s="274" t="str">
        <f>IF(バッジ取得記録!BM19&gt;=AC$7,"●","　")</f>
        <v>　</v>
      </c>
      <c r="AD18" s="274" t="str">
        <f>IF(バッジ取得記録!BN19&gt;=AD$7,"●","　")</f>
        <v>　</v>
      </c>
      <c r="AE18" s="274" t="str">
        <f>IF(バッジ取得記録!BO19&gt;=AE$7,"●","　")</f>
        <v>　</v>
      </c>
      <c r="AF18" s="274" t="str">
        <f>IF(バッジ取得記録!BP19&gt;=AF$7,"●","　")</f>
        <v>　</v>
      </c>
      <c r="AG18" s="299" t="str">
        <f>IF(バッジ取得記録!BQ19&gt;=AG$7,"●","　")</f>
        <v>　</v>
      </c>
      <c r="AH18" s="299" t="str">
        <f>IF(バッジ取得記録!BR19&gt;=AH$7,"●","　")</f>
        <v>　</v>
      </c>
      <c r="AI18" s="35"/>
      <c r="AJ18" s="36"/>
      <c r="AK18" s="34"/>
      <c r="AL18" s="34"/>
      <c r="AM18" s="37"/>
      <c r="AN18" s="38"/>
      <c r="AO18" s="34"/>
      <c r="AP18" s="34"/>
      <c r="AQ18" s="34"/>
      <c r="AR18" s="34"/>
      <c r="AS18" s="34"/>
      <c r="AT18" s="34"/>
      <c r="AU18" s="34"/>
      <c r="AV18" s="37"/>
    </row>
    <row r="19" spans="1:48" s="29" customFormat="1" ht="18" customHeight="1">
      <c r="A19" s="22"/>
      <c r="B19" s="30"/>
      <c r="C19" s="31"/>
      <c r="D19" s="308" t="str">
        <f>バッジ取得記録!D20</f>
        <v>スカウト4</v>
      </c>
      <c r="E19" s="229" t="str">
        <f>IF(AJ19="","見",IF(AK19="","初",IF(AL19="",2,IF(AM19="",1,"菊"))))</f>
        <v>見</v>
      </c>
      <c r="F19" s="293" t="str">
        <f>IF(AJ19&lt;&gt;"","●","")</f>
        <v/>
      </c>
      <c r="G19" s="273" t="str">
        <f>IF(バッジ取得記録!BK20&gt;=G$6,"●","　")</f>
        <v>　</v>
      </c>
      <c r="H19" s="274" t="str">
        <f>IF(バッジ取得記録!BL20&gt;=H$6,"●","　")</f>
        <v>　</v>
      </c>
      <c r="I19" s="274" t="str">
        <f>IF(バッジ取得記録!BM20&gt;=I$6,"●","　")</f>
        <v>　</v>
      </c>
      <c r="J19" s="274" t="str">
        <f>IF(バッジ取得記録!BN20&gt;=J$6,"●","　")</f>
        <v>　</v>
      </c>
      <c r="K19" s="274" t="str">
        <f>IF(バッジ取得記録!BO20&gt;=K$6,"●","　")</f>
        <v>　</v>
      </c>
      <c r="L19" s="274" t="str">
        <f>IF(バッジ取得記録!BP20&gt;=L$6,"●","　")</f>
        <v>　</v>
      </c>
      <c r="M19" s="299" t="str">
        <f>IF(バッジ取得記録!BQ20&gt;=M$6,"●","　")</f>
        <v>　</v>
      </c>
      <c r="N19" s="299" t="str">
        <f>IF(バッジ取得記録!BR20&gt;=N$6,"●","　")</f>
        <v>　</v>
      </c>
      <c r="O19" s="35"/>
      <c r="P19" s="35"/>
      <c r="Q19" s="273" t="str">
        <f>IF(バッジ取得記録!BK20&gt;=Q$7,"●","　")</f>
        <v>　</v>
      </c>
      <c r="R19" s="274" t="str">
        <f>IF(バッジ取得記録!BL20&gt;=R$7,"●","　")</f>
        <v>　</v>
      </c>
      <c r="S19" s="274" t="str">
        <f>IF(バッジ取得記録!BM20&gt;=S$7,"●","　")</f>
        <v>　</v>
      </c>
      <c r="T19" s="274" t="str">
        <f>IF(バッジ取得記録!BN20&gt;=T$7,"●","　")</f>
        <v>　</v>
      </c>
      <c r="U19" s="274" t="str">
        <f>IF(バッジ取得記録!BO20&gt;=U$7,"●","　")</f>
        <v>　</v>
      </c>
      <c r="V19" s="274" t="str">
        <f>IF(バッジ取得記録!BP20&gt;=V$7,"●","　")</f>
        <v>　</v>
      </c>
      <c r="W19" s="299" t="str">
        <f>IF(バッジ取得記録!BQ20&gt;=W$7,"●","　")</f>
        <v>　</v>
      </c>
      <c r="X19" s="299" t="str">
        <f>IF(バッジ取得記録!BR20&gt;=X$7,"●","　")</f>
        <v>　</v>
      </c>
      <c r="Y19" s="299"/>
      <c r="Z19" s="35"/>
      <c r="AA19" s="273" t="str">
        <f>IF(バッジ取得記録!BK20&gt;=AA$7,"●","　")</f>
        <v>　</v>
      </c>
      <c r="AB19" s="274" t="str">
        <f>IF(バッジ取得記録!BL20&gt;=AB$7,"●","　")</f>
        <v>　</v>
      </c>
      <c r="AC19" s="274" t="str">
        <f>IF(バッジ取得記録!BM20&gt;=AC$7,"●","　")</f>
        <v>　</v>
      </c>
      <c r="AD19" s="274" t="str">
        <f>IF(バッジ取得記録!BN20&gt;=AD$7,"●","　")</f>
        <v>　</v>
      </c>
      <c r="AE19" s="274" t="str">
        <f>IF(バッジ取得記録!BO20&gt;=AE$7,"●","　")</f>
        <v>　</v>
      </c>
      <c r="AF19" s="274" t="str">
        <f>IF(バッジ取得記録!BP20&gt;=AF$7,"●","　")</f>
        <v>　</v>
      </c>
      <c r="AG19" s="299" t="str">
        <f>IF(バッジ取得記録!BQ20&gt;=AG$7,"●","　")</f>
        <v>　</v>
      </c>
      <c r="AH19" s="299" t="str">
        <f>IF(バッジ取得記録!BR20&gt;=AH$7,"●","　")</f>
        <v>　</v>
      </c>
      <c r="AI19" s="35"/>
      <c r="AJ19" s="36"/>
      <c r="AK19" s="34"/>
      <c r="AL19" s="34"/>
      <c r="AM19" s="37"/>
      <c r="AN19" s="38"/>
      <c r="AO19" s="34"/>
      <c r="AP19" s="34"/>
      <c r="AQ19" s="34"/>
      <c r="AR19" s="34"/>
      <c r="AS19" s="34"/>
      <c r="AT19" s="34"/>
      <c r="AU19" s="34"/>
      <c r="AV19" s="37"/>
    </row>
    <row r="20" spans="1:48" s="29" customFormat="1" ht="18" customHeight="1">
      <c r="A20" s="22"/>
      <c r="B20" s="30"/>
      <c r="C20" s="31"/>
      <c r="D20" s="308" t="str">
        <f>バッジ取得記録!D21</f>
        <v>スカウト5</v>
      </c>
      <c r="E20" s="229" t="str">
        <f>IF(AJ20="","見",IF(AK20="","初",IF(AL20="",2,IF(AM20="",1,"菊"))))</f>
        <v>見</v>
      </c>
      <c r="F20" s="293" t="str">
        <f>IF(AJ20&lt;&gt;"","●","")</f>
        <v/>
      </c>
      <c r="G20" s="273" t="str">
        <f>IF(バッジ取得記録!BK21&gt;=G$6,"●","　")</f>
        <v>　</v>
      </c>
      <c r="H20" s="274" t="str">
        <f>IF(バッジ取得記録!BL21&gt;=H$6,"●","　")</f>
        <v>　</v>
      </c>
      <c r="I20" s="274" t="str">
        <f>IF(バッジ取得記録!BM21&gt;=I$6,"●","　")</f>
        <v>　</v>
      </c>
      <c r="J20" s="274" t="str">
        <f>IF(バッジ取得記録!BN21&gt;=J$6,"●","　")</f>
        <v>　</v>
      </c>
      <c r="K20" s="274" t="str">
        <f>IF(バッジ取得記録!BO21&gt;=K$6,"●","　")</f>
        <v>　</v>
      </c>
      <c r="L20" s="274" t="str">
        <f>IF(バッジ取得記録!BP21&gt;=L$6,"●","　")</f>
        <v>　</v>
      </c>
      <c r="M20" s="299" t="str">
        <f>IF(バッジ取得記録!BQ21&gt;=M$6,"●","　")</f>
        <v>　</v>
      </c>
      <c r="N20" s="299" t="str">
        <f>IF(バッジ取得記録!BR21&gt;=N$6,"●","　")</f>
        <v>　</v>
      </c>
      <c r="O20" s="35"/>
      <c r="P20" s="35"/>
      <c r="Q20" s="273" t="str">
        <f>IF(バッジ取得記録!BK21&gt;=Q$7,"●","　")</f>
        <v>　</v>
      </c>
      <c r="R20" s="274" t="str">
        <f>IF(バッジ取得記録!BL21&gt;=R$7,"●","　")</f>
        <v>　</v>
      </c>
      <c r="S20" s="274" t="str">
        <f>IF(バッジ取得記録!BM21&gt;=S$7,"●","　")</f>
        <v>　</v>
      </c>
      <c r="T20" s="274" t="str">
        <f>IF(バッジ取得記録!BN21&gt;=T$7,"●","　")</f>
        <v>　</v>
      </c>
      <c r="U20" s="274" t="str">
        <f>IF(バッジ取得記録!BO21&gt;=U$7,"●","　")</f>
        <v>　</v>
      </c>
      <c r="V20" s="274" t="str">
        <f>IF(バッジ取得記録!BP21&gt;=V$7,"●","　")</f>
        <v>　</v>
      </c>
      <c r="W20" s="299" t="str">
        <f>IF(バッジ取得記録!BQ21&gt;=W$7,"●","　")</f>
        <v>　</v>
      </c>
      <c r="X20" s="299" t="str">
        <f>IF(バッジ取得記録!BR21&gt;=X$7,"●","　")</f>
        <v>　</v>
      </c>
      <c r="Y20" s="299"/>
      <c r="Z20" s="35"/>
      <c r="AA20" s="273" t="str">
        <f>IF(バッジ取得記録!BK21&gt;=AA$7,"●","　")</f>
        <v>　</v>
      </c>
      <c r="AB20" s="274" t="str">
        <f>IF(バッジ取得記録!BL21&gt;=AB$7,"●","　")</f>
        <v>　</v>
      </c>
      <c r="AC20" s="274" t="str">
        <f>IF(バッジ取得記録!BM21&gt;=AC$7,"●","　")</f>
        <v>　</v>
      </c>
      <c r="AD20" s="274" t="str">
        <f>IF(バッジ取得記録!BN21&gt;=AD$7,"●","　")</f>
        <v>　</v>
      </c>
      <c r="AE20" s="274" t="str">
        <f>IF(バッジ取得記録!BO21&gt;=AE$7,"●","　")</f>
        <v>　</v>
      </c>
      <c r="AF20" s="274" t="str">
        <f>IF(バッジ取得記録!BP21&gt;=AF$7,"●","　")</f>
        <v>　</v>
      </c>
      <c r="AG20" s="299" t="str">
        <f>IF(バッジ取得記録!BQ21&gt;=AG$7,"●","　")</f>
        <v>　</v>
      </c>
      <c r="AH20" s="299" t="str">
        <f>IF(バッジ取得記録!BR21&gt;=AH$7,"●","　")</f>
        <v>　</v>
      </c>
      <c r="AI20" s="35"/>
      <c r="AJ20" s="36"/>
      <c r="AK20" s="34"/>
      <c r="AL20" s="34"/>
      <c r="AM20" s="37"/>
      <c r="AN20" s="38"/>
      <c r="AO20" s="34"/>
      <c r="AP20" s="34"/>
      <c r="AQ20" s="34"/>
      <c r="AR20" s="34"/>
      <c r="AS20" s="34"/>
      <c r="AT20" s="34"/>
      <c r="AU20" s="34"/>
      <c r="AV20" s="37"/>
    </row>
    <row r="21" spans="1:48" s="29" customFormat="1" ht="18" customHeight="1">
      <c r="A21" s="22"/>
      <c r="B21" s="30"/>
      <c r="C21" s="31"/>
      <c r="D21" s="308" t="str">
        <f>バッジ取得記録!D22</f>
        <v>スカウト6</v>
      </c>
      <c r="E21" s="229" t="str">
        <f>IF(AJ21="","見",IF(AK21="","初",IF(AL21="",2,IF(AM21="",1,"菊"))))</f>
        <v>見</v>
      </c>
      <c r="F21" s="293" t="str">
        <f>IF(AJ21&lt;&gt;"","●","")</f>
        <v/>
      </c>
      <c r="G21" s="273" t="str">
        <f>IF(バッジ取得記録!BK22&gt;=G$6,"●","　")</f>
        <v>　</v>
      </c>
      <c r="H21" s="274" t="str">
        <f>IF(バッジ取得記録!BL22&gt;=H$6,"●","　")</f>
        <v>　</v>
      </c>
      <c r="I21" s="274" t="str">
        <f>IF(バッジ取得記録!BM22&gt;=I$6,"●","　")</f>
        <v>　</v>
      </c>
      <c r="J21" s="274" t="str">
        <f>IF(バッジ取得記録!BN22&gt;=J$6,"●","　")</f>
        <v>　</v>
      </c>
      <c r="K21" s="274" t="str">
        <f>IF(バッジ取得記録!BO22&gt;=K$6,"●","　")</f>
        <v>　</v>
      </c>
      <c r="L21" s="274" t="str">
        <f>IF(バッジ取得記録!BP22&gt;=L$6,"●","　")</f>
        <v>　</v>
      </c>
      <c r="M21" s="299" t="str">
        <f>IF(バッジ取得記録!BQ22&gt;=M$6,"●","　")</f>
        <v>　</v>
      </c>
      <c r="N21" s="299" t="str">
        <f>IF(バッジ取得記録!BR22&gt;=N$6,"●","　")</f>
        <v>　</v>
      </c>
      <c r="O21" s="35"/>
      <c r="P21" s="35"/>
      <c r="Q21" s="273" t="str">
        <f>IF(バッジ取得記録!BK22&gt;=Q$7,"●","　")</f>
        <v>　</v>
      </c>
      <c r="R21" s="274" t="str">
        <f>IF(バッジ取得記録!BL22&gt;=R$7,"●","　")</f>
        <v>　</v>
      </c>
      <c r="S21" s="274" t="str">
        <f>IF(バッジ取得記録!BM22&gt;=S$7,"●","　")</f>
        <v>　</v>
      </c>
      <c r="T21" s="274" t="str">
        <f>IF(バッジ取得記録!BN22&gt;=T$7,"●","　")</f>
        <v>　</v>
      </c>
      <c r="U21" s="274" t="str">
        <f>IF(バッジ取得記録!BO22&gt;=U$7,"●","　")</f>
        <v>　</v>
      </c>
      <c r="V21" s="274" t="str">
        <f>IF(バッジ取得記録!BP22&gt;=V$7,"●","　")</f>
        <v>　</v>
      </c>
      <c r="W21" s="299" t="str">
        <f>IF(バッジ取得記録!BQ22&gt;=W$7,"●","　")</f>
        <v>　</v>
      </c>
      <c r="X21" s="299" t="str">
        <f>IF(バッジ取得記録!BR22&gt;=X$7,"●","　")</f>
        <v>　</v>
      </c>
      <c r="Y21" s="299"/>
      <c r="Z21" s="35"/>
      <c r="AA21" s="273" t="str">
        <f>IF(バッジ取得記録!BK22&gt;=AA$7,"●","　")</f>
        <v>　</v>
      </c>
      <c r="AB21" s="274" t="str">
        <f>IF(バッジ取得記録!BL22&gt;=AB$7,"●","　")</f>
        <v>　</v>
      </c>
      <c r="AC21" s="274" t="str">
        <f>IF(バッジ取得記録!BM22&gt;=AC$7,"●","　")</f>
        <v>　</v>
      </c>
      <c r="AD21" s="274" t="str">
        <f>IF(バッジ取得記録!BN22&gt;=AD$7,"●","　")</f>
        <v>　</v>
      </c>
      <c r="AE21" s="274" t="str">
        <f>IF(バッジ取得記録!BO22&gt;=AE$7,"●","　")</f>
        <v>　</v>
      </c>
      <c r="AF21" s="274" t="str">
        <f>IF(バッジ取得記録!BP22&gt;=AF$7,"●","　")</f>
        <v>　</v>
      </c>
      <c r="AG21" s="299" t="str">
        <f>IF(バッジ取得記録!BQ22&gt;=AG$7,"●","　")</f>
        <v>　</v>
      </c>
      <c r="AH21" s="299" t="str">
        <f>IF(バッジ取得記録!BR22&gt;=AH$7,"●","　")</f>
        <v>　</v>
      </c>
      <c r="AI21" s="35"/>
      <c r="AJ21" s="38"/>
      <c r="AK21" s="34"/>
      <c r="AL21" s="34"/>
      <c r="AM21" s="37"/>
      <c r="AN21" s="38"/>
      <c r="AO21" s="34"/>
      <c r="AP21" s="34"/>
      <c r="AQ21" s="34"/>
      <c r="AR21" s="34"/>
      <c r="AS21" s="34"/>
      <c r="AT21" s="34"/>
      <c r="AU21" s="34"/>
      <c r="AV21" s="37"/>
    </row>
    <row r="22" spans="1:48" s="29" customFormat="1" ht="18" customHeight="1">
      <c r="A22" s="22"/>
      <c r="B22" s="30"/>
      <c r="C22" s="31"/>
      <c r="D22" s="308" t="str">
        <f>バッジ取得記録!D23</f>
        <v>スカウト7</v>
      </c>
      <c r="E22" s="229" t="str">
        <f>IF(AJ22="","見",IF(AK22="","初",IF(AL22="",2,IF(AM22="",1,"菊"))))</f>
        <v>見</v>
      </c>
      <c r="F22" s="293" t="str">
        <f>IF(AJ22&lt;&gt;"","●","")</f>
        <v/>
      </c>
      <c r="G22" s="273" t="str">
        <f>IF(バッジ取得記録!BK23&gt;=G$6,"●","　")</f>
        <v>　</v>
      </c>
      <c r="H22" s="274" t="str">
        <f>IF(バッジ取得記録!BL23&gt;=H$6,"●","　")</f>
        <v>　</v>
      </c>
      <c r="I22" s="274" t="str">
        <f>IF(バッジ取得記録!BM23&gt;=I$6,"●","　")</f>
        <v>　</v>
      </c>
      <c r="J22" s="274" t="str">
        <f>IF(バッジ取得記録!BN23&gt;=J$6,"●","　")</f>
        <v>　</v>
      </c>
      <c r="K22" s="274" t="str">
        <f>IF(バッジ取得記録!BO23&gt;=K$6,"●","　")</f>
        <v>　</v>
      </c>
      <c r="L22" s="274" t="str">
        <f>IF(バッジ取得記録!BP23&gt;=L$6,"●","　")</f>
        <v>　</v>
      </c>
      <c r="M22" s="299" t="str">
        <f>IF(バッジ取得記録!BQ23&gt;=M$6,"●","　")</f>
        <v>　</v>
      </c>
      <c r="N22" s="299" t="str">
        <f>IF(バッジ取得記録!BR23&gt;=N$6,"●","　")</f>
        <v>　</v>
      </c>
      <c r="O22" s="35"/>
      <c r="P22" s="35"/>
      <c r="Q22" s="273" t="str">
        <f>IF(バッジ取得記録!BK23&gt;=Q$7,"●","　")</f>
        <v>　</v>
      </c>
      <c r="R22" s="274" t="str">
        <f>IF(バッジ取得記録!BL23&gt;=R$7,"●","　")</f>
        <v>　</v>
      </c>
      <c r="S22" s="274" t="str">
        <f>IF(バッジ取得記録!BM23&gt;=S$7,"●","　")</f>
        <v>　</v>
      </c>
      <c r="T22" s="274" t="str">
        <f>IF(バッジ取得記録!BN23&gt;=T$7,"●","　")</f>
        <v>　</v>
      </c>
      <c r="U22" s="274" t="str">
        <f>IF(バッジ取得記録!BO23&gt;=U$7,"●","　")</f>
        <v>　</v>
      </c>
      <c r="V22" s="274" t="str">
        <f>IF(バッジ取得記録!BP23&gt;=V$7,"●","　")</f>
        <v>　</v>
      </c>
      <c r="W22" s="299" t="str">
        <f>IF(バッジ取得記録!BQ23&gt;=W$7,"●","　")</f>
        <v>　</v>
      </c>
      <c r="X22" s="299" t="str">
        <f>IF(バッジ取得記録!BR23&gt;=X$7,"●","　")</f>
        <v>　</v>
      </c>
      <c r="Y22" s="299"/>
      <c r="Z22" s="35"/>
      <c r="AA22" s="273" t="str">
        <f>IF(バッジ取得記録!BK23&gt;=AA$7,"●","　")</f>
        <v>　</v>
      </c>
      <c r="AB22" s="274" t="str">
        <f>IF(バッジ取得記録!BL23&gt;=AB$7,"●","　")</f>
        <v>　</v>
      </c>
      <c r="AC22" s="274" t="str">
        <f>IF(バッジ取得記録!BM23&gt;=AC$7,"●","　")</f>
        <v>　</v>
      </c>
      <c r="AD22" s="274" t="str">
        <f>IF(バッジ取得記録!BN23&gt;=AD$7,"●","　")</f>
        <v>　</v>
      </c>
      <c r="AE22" s="274" t="str">
        <f>IF(バッジ取得記録!BO23&gt;=AE$7,"●","　")</f>
        <v>　</v>
      </c>
      <c r="AF22" s="274" t="str">
        <f>IF(バッジ取得記録!BP23&gt;=AF$7,"●","　")</f>
        <v>　</v>
      </c>
      <c r="AG22" s="299" t="str">
        <f>IF(バッジ取得記録!BQ23&gt;=AG$7,"●","　")</f>
        <v>　</v>
      </c>
      <c r="AH22" s="299" t="str">
        <f>IF(バッジ取得記録!BR23&gt;=AH$7,"●","　")</f>
        <v>　</v>
      </c>
      <c r="AI22" s="35"/>
      <c r="AJ22" s="38"/>
      <c r="AK22" s="34"/>
      <c r="AL22" s="34"/>
      <c r="AM22" s="37"/>
      <c r="AN22" s="38"/>
      <c r="AO22" s="34"/>
      <c r="AP22" s="34"/>
      <c r="AQ22" s="34"/>
      <c r="AR22" s="34"/>
      <c r="AS22" s="34"/>
      <c r="AT22" s="34"/>
      <c r="AU22" s="34"/>
      <c r="AV22" s="37"/>
    </row>
    <row r="23" spans="1:48" s="29" customFormat="1" ht="18" customHeight="1">
      <c r="A23" s="22"/>
      <c r="B23" s="30"/>
      <c r="C23" s="31"/>
      <c r="D23" s="308" t="str">
        <f>バッジ取得記録!D24</f>
        <v>スカウト8</v>
      </c>
      <c r="E23" s="229" t="str">
        <f>IF(AJ23="","見",IF(AK23="","初",IF(AL23="",2,IF(AM23="",1,"菊"))))</f>
        <v>見</v>
      </c>
      <c r="F23" s="293" t="str">
        <f>IF(AJ23&lt;&gt;"","●","")</f>
        <v/>
      </c>
      <c r="G23" s="273" t="str">
        <f>IF(バッジ取得記録!BK24&gt;=G$6,"●","　")</f>
        <v>　</v>
      </c>
      <c r="H23" s="274" t="str">
        <f>IF(バッジ取得記録!BL24&gt;=H$6,"●","　")</f>
        <v>　</v>
      </c>
      <c r="I23" s="274" t="str">
        <f>IF(バッジ取得記録!BM24&gt;=I$6,"●","　")</f>
        <v>　</v>
      </c>
      <c r="J23" s="274" t="str">
        <f>IF(バッジ取得記録!BN24&gt;=J$6,"●","　")</f>
        <v>　</v>
      </c>
      <c r="K23" s="274" t="str">
        <f>IF(バッジ取得記録!BO24&gt;=K$6,"●","　")</f>
        <v>　</v>
      </c>
      <c r="L23" s="274" t="str">
        <f>IF(バッジ取得記録!BP24&gt;=L$6,"●","　")</f>
        <v>　</v>
      </c>
      <c r="M23" s="299" t="str">
        <f>IF(バッジ取得記録!BQ24&gt;=M$6,"●","　")</f>
        <v>　</v>
      </c>
      <c r="N23" s="299" t="str">
        <f>IF(バッジ取得記録!BR24&gt;=N$6,"●","　")</f>
        <v>　</v>
      </c>
      <c r="O23" s="35"/>
      <c r="P23" s="35"/>
      <c r="Q23" s="273" t="str">
        <f>IF(バッジ取得記録!BK24&gt;=Q$7,"●","　")</f>
        <v>　</v>
      </c>
      <c r="R23" s="274" t="str">
        <f>IF(バッジ取得記録!BL24&gt;=R$7,"●","　")</f>
        <v>　</v>
      </c>
      <c r="S23" s="274" t="str">
        <f>IF(バッジ取得記録!BM24&gt;=S$7,"●","　")</f>
        <v>　</v>
      </c>
      <c r="T23" s="274" t="str">
        <f>IF(バッジ取得記録!BN24&gt;=T$7,"●","　")</f>
        <v>　</v>
      </c>
      <c r="U23" s="274" t="str">
        <f>IF(バッジ取得記録!BO24&gt;=U$7,"●","　")</f>
        <v>　</v>
      </c>
      <c r="V23" s="274" t="str">
        <f>IF(バッジ取得記録!BP24&gt;=V$7,"●","　")</f>
        <v>　</v>
      </c>
      <c r="W23" s="299" t="str">
        <f>IF(バッジ取得記録!BQ24&gt;=W$7,"●","　")</f>
        <v>　</v>
      </c>
      <c r="X23" s="299" t="str">
        <f>IF(バッジ取得記録!BR24&gt;=X$7,"●","　")</f>
        <v>　</v>
      </c>
      <c r="Y23" s="299"/>
      <c r="Z23" s="35"/>
      <c r="AA23" s="273" t="str">
        <f>IF(バッジ取得記録!BK24&gt;=AA$7,"●","　")</f>
        <v>　</v>
      </c>
      <c r="AB23" s="274" t="str">
        <f>IF(バッジ取得記録!BL24&gt;=AB$7,"●","　")</f>
        <v>　</v>
      </c>
      <c r="AC23" s="274" t="str">
        <f>IF(バッジ取得記録!BM24&gt;=AC$7,"●","　")</f>
        <v>　</v>
      </c>
      <c r="AD23" s="274" t="str">
        <f>IF(バッジ取得記録!BN24&gt;=AD$7,"●","　")</f>
        <v>　</v>
      </c>
      <c r="AE23" s="274" t="str">
        <f>IF(バッジ取得記録!BO24&gt;=AE$7,"●","　")</f>
        <v>　</v>
      </c>
      <c r="AF23" s="274" t="str">
        <f>IF(バッジ取得記録!BP24&gt;=AF$7,"●","　")</f>
        <v>　</v>
      </c>
      <c r="AG23" s="299" t="str">
        <f>IF(バッジ取得記録!BQ24&gt;=AG$7,"●","　")</f>
        <v>　</v>
      </c>
      <c r="AH23" s="299" t="str">
        <f>IF(バッジ取得記録!BR24&gt;=AH$7,"●","　")</f>
        <v>　</v>
      </c>
      <c r="AI23" s="35"/>
      <c r="AJ23" s="38"/>
      <c r="AK23" s="34"/>
      <c r="AL23" s="34"/>
      <c r="AM23" s="37"/>
      <c r="AN23" s="38"/>
      <c r="AO23" s="34"/>
      <c r="AP23" s="34"/>
      <c r="AQ23" s="34"/>
      <c r="AR23" s="34"/>
      <c r="AS23" s="34"/>
      <c r="AT23" s="34"/>
      <c r="AU23" s="34"/>
      <c r="AV23" s="37"/>
    </row>
    <row r="24" spans="1:48" s="29" customFormat="1" ht="18" customHeight="1">
      <c r="A24" s="22"/>
      <c r="B24" s="39" t="s">
        <v>148</v>
      </c>
      <c r="C24" s="40" t="s">
        <v>149</v>
      </c>
      <c r="D24" s="309" t="str">
        <f>バッジ取得記録!D25</f>
        <v>スカウト1</v>
      </c>
      <c r="E24" s="230" t="str">
        <f>IF(AJ24="","見",IF(AK24="","初",IF(AL24="",2,IF(AM24="",1,"菊"))))</f>
        <v>見</v>
      </c>
      <c r="F24" s="294" t="str">
        <f>IF(AJ24&lt;&gt;"","●","")</f>
        <v/>
      </c>
      <c r="G24" s="300" t="str">
        <f>IF(バッジ取得記録!BK25&gt;=G$6,"●","　")</f>
        <v>　</v>
      </c>
      <c r="H24" s="276" t="str">
        <f>IF(バッジ取得記録!BL25&gt;=H$6,"●","　")</f>
        <v>　</v>
      </c>
      <c r="I24" s="276" t="str">
        <f>IF(バッジ取得記録!BM25&gt;=I$6,"●","　")</f>
        <v>　</v>
      </c>
      <c r="J24" s="276" t="str">
        <f>IF(バッジ取得記録!BN25&gt;=J$6,"●","　")</f>
        <v>　</v>
      </c>
      <c r="K24" s="276" t="str">
        <f>IF(バッジ取得記録!BO25&gt;=K$6,"●","　")</f>
        <v>　</v>
      </c>
      <c r="L24" s="276" t="str">
        <f>IF(バッジ取得記録!BP25&gt;=L$6,"●","　")</f>
        <v>　</v>
      </c>
      <c r="M24" s="301" t="str">
        <f>IF(バッジ取得記録!BQ25&gt;=M$6,"●","　")</f>
        <v>　</v>
      </c>
      <c r="N24" s="301" t="str">
        <f>IF(バッジ取得記録!BR25&gt;=N$6,"●","　")</f>
        <v>　</v>
      </c>
      <c r="O24" s="44"/>
      <c r="P24" s="44"/>
      <c r="Q24" s="300" t="str">
        <f>IF(バッジ取得記録!BK25&gt;=Q$7,"●","　")</f>
        <v>　</v>
      </c>
      <c r="R24" s="276" t="str">
        <f>IF(バッジ取得記録!BL25&gt;=R$7,"●","　")</f>
        <v>　</v>
      </c>
      <c r="S24" s="276" t="str">
        <f>IF(バッジ取得記録!BM25&gt;=S$7,"●","　")</f>
        <v>　</v>
      </c>
      <c r="T24" s="276" t="str">
        <f>IF(バッジ取得記録!BN25&gt;=T$7,"●","　")</f>
        <v>　</v>
      </c>
      <c r="U24" s="276" t="str">
        <f>IF(バッジ取得記録!BO25&gt;=U$7,"●","　")</f>
        <v>　</v>
      </c>
      <c r="V24" s="276" t="str">
        <f>IF(バッジ取得記録!BP25&gt;=V$7,"●","　")</f>
        <v>　</v>
      </c>
      <c r="W24" s="301" t="str">
        <f>IF(バッジ取得記録!BQ25&gt;=W$7,"●","　")</f>
        <v>　</v>
      </c>
      <c r="X24" s="301" t="str">
        <f>IF(バッジ取得記録!BR25&gt;=X$7,"●","　")</f>
        <v>　</v>
      </c>
      <c r="Y24" s="301"/>
      <c r="Z24" s="44"/>
      <c r="AA24" s="300" t="str">
        <f>IF(バッジ取得記録!BK25&gt;=AA$7,"●","　")</f>
        <v>　</v>
      </c>
      <c r="AB24" s="276" t="str">
        <f>IF(バッジ取得記録!BL25&gt;=AB$7,"●","　")</f>
        <v>　</v>
      </c>
      <c r="AC24" s="276" t="str">
        <f>IF(バッジ取得記録!BM25&gt;=AC$7,"●","　")</f>
        <v>　</v>
      </c>
      <c r="AD24" s="276" t="str">
        <f>IF(バッジ取得記録!BN25&gt;=AD$7,"●","　")</f>
        <v>　</v>
      </c>
      <c r="AE24" s="276" t="str">
        <f>IF(バッジ取得記録!BO25&gt;=AE$7,"●","　")</f>
        <v>　</v>
      </c>
      <c r="AF24" s="276" t="str">
        <f>IF(バッジ取得記録!BP25&gt;=AF$7,"●","　")</f>
        <v>　</v>
      </c>
      <c r="AG24" s="301" t="str">
        <f>IF(バッジ取得記録!BQ25&gt;=AG$7,"●","　")</f>
        <v>　</v>
      </c>
      <c r="AH24" s="301" t="str">
        <f>IF(バッジ取得記録!BR25&gt;=AH$7,"●","　")</f>
        <v>　</v>
      </c>
      <c r="AI24" s="44"/>
      <c r="AJ24" s="45"/>
      <c r="AK24" s="82"/>
      <c r="AL24" s="82"/>
      <c r="AM24" s="46"/>
      <c r="AN24" s="45"/>
      <c r="AO24" s="43"/>
      <c r="AP24" s="43"/>
      <c r="AQ24" s="43"/>
      <c r="AR24" s="43"/>
      <c r="AS24" s="43"/>
      <c r="AT24" s="43"/>
      <c r="AU24" s="43"/>
      <c r="AV24" s="46"/>
    </row>
    <row r="25" spans="1:48" s="29" customFormat="1" ht="18" customHeight="1">
      <c r="A25" s="22"/>
      <c r="B25" s="30"/>
      <c r="C25" s="31" t="s">
        <v>150</v>
      </c>
      <c r="D25" s="308" t="str">
        <f>バッジ取得記録!D26</f>
        <v>スカウト2</v>
      </c>
      <c r="E25" s="229" t="str">
        <f>IF(AJ25="","見",IF(AK25="","初",IF(AL25="",2,IF(AM25="",1,"菊"))))</f>
        <v>見</v>
      </c>
      <c r="F25" s="293" t="str">
        <f>IF(AJ25&lt;&gt;"","●","")</f>
        <v/>
      </c>
      <c r="G25" s="273" t="str">
        <f>IF(バッジ取得記録!BK26&gt;=G$6,"●","　")</f>
        <v>　</v>
      </c>
      <c r="H25" s="274" t="str">
        <f>IF(バッジ取得記録!BL26&gt;=H$6,"●","　")</f>
        <v>　</v>
      </c>
      <c r="I25" s="274" t="str">
        <f>IF(バッジ取得記録!BM26&gt;=I$6,"●","　")</f>
        <v>　</v>
      </c>
      <c r="J25" s="274" t="str">
        <f>IF(バッジ取得記録!BN26&gt;=J$6,"●","　")</f>
        <v>　</v>
      </c>
      <c r="K25" s="274" t="str">
        <f>IF(バッジ取得記録!BO26&gt;=K$6,"●","　")</f>
        <v>　</v>
      </c>
      <c r="L25" s="274" t="str">
        <f>IF(バッジ取得記録!BP26&gt;=L$6,"●","　")</f>
        <v>　</v>
      </c>
      <c r="M25" s="299" t="str">
        <f>IF(バッジ取得記録!BQ26&gt;=M$6,"●","　")</f>
        <v>　</v>
      </c>
      <c r="N25" s="299" t="str">
        <f>IF(バッジ取得記録!BR26&gt;=N$6,"●","　")</f>
        <v>　</v>
      </c>
      <c r="O25" s="35"/>
      <c r="P25" s="35"/>
      <c r="Q25" s="273" t="str">
        <f>IF(バッジ取得記録!BK26&gt;=Q$7,"●","　")</f>
        <v>　</v>
      </c>
      <c r="R25" s="274" t="str">
        <f>IF(バッジ取得記録!BL26&gt;=R$7,"●","　")</f>
        <v>　</v>
      </c>
      <c r="S25" s="274" t="str">
        <f>IF(バッジ取得記録!BM26&gt;=S$7,"●","　")</f>
        <v>　</v>
      </c>
      <c r="T25" s="274" t="str">
        <f>IF(バッジ取得記録!BN26&gt;=T$7,"●","　")</f>
        <v>　</v>
      </c>
      <c r="U25" s="274" t="str">
        <f>IF(バッジ取得記録!BO26&gt;=U$7,"●","　")</f>
        <v>　</v>
      </c>
      <c r="V25" s="274" t="str">
        <f>IF(バッジ取得記録!BP26&gt;=V$7,"●","　")</f>
        <v>　</v>
      </c>
      <c r="W25" s="299" t="str">
        <f>IF(バッジ取得記録!BQ26&gt;=W$7,"●","　")</f>
        <v>　</v>
      </c>
      <c r="X25" s="299" t="str">
        <f>IF(バッジ取得記録!BR26&gt;=X$7,"●","　")</f>
        <v>　</v>
      </c>
      <c r="Y25" s="299"/>
      <c r="Z25" s="35"/>
      <c r="AA25" s="273" t="str">
        <f>IF(バッジ取得記録!BK26&gt;=AA$7,"●","　")</f>
        <v>　</v>
      </c>
      <c r="AB25" s="274" t="str">
        <f>IF(バッジ取得記録!BL26&gt;=AB$7,"●","　")</f>
        <v>　</v>
      </c>
      <c r="AC25" s="274" t="str">
        <f>IF(バッジ取得記録!BM26&gt;=AC$7,"●","　")</f>
        <v>　</v>
      </c>
      <c r="AD25" s="274" t="str">
        <f>IF(バッジ取得記録!BN26&gt;=AD$7,"●","　")</f>
        <v>　</v>
      </c>
      <c r="AE25" s="274" t="str">
        <f>IF(バッジ取得記録!BO26&gt;=AE$7,"●","　")</f>
        <v>　</v>
      </c>
      <c r="AF25" s="274" t="str">
        <f>IF(バッジ取得記録!BP26&gt;=AF$7,"●","　")</f>
        <v>　</v>
      </c>
      <c r="AG25" s="299" t="str">
        <f>IF(バッジ取得記録!BQ26&gt;=AG$7,"●","　")</f>
        <v>　</v>
      </c>
      <c r="AH25" s="299" t="str">
        <f>IF(バッジ取得記録!BR26&gt;=AH$7,"●","　")</f>
        <v>　</v>
      </c>
      <c r="AI25" s="35"/>
      <c r="AJ25" s="38"/>
      <c r="AK25" s="34"/>
      <c r="AL25" s="81"/>
      <c r="AM25" s="37"/>
      <c r="AN25" s="38"/>
      <c r="AO25" s="34"/>
      <c r="AP25" s="34"/>
      <c r="AQ25" s="34"/>
      <c r="AR25" s="34"/>
      <c r="AS25" s="34"/>
      <c r="AT25" s="34"/>
      <c r="AU25" s="34"/>
      <c r="AV25" s="37"/>
    </row>
    <row r="26" spans="1:48" s="29" customFormat="1" ht="18" customHeight="1">
      <c r="A26" s="22"/>
      <c r="B26" s="30"/>
      <c r="C26" s="31"/>
      <c r="D26" s="308" t="str">
        <f>バッジ取得記録!D27</f>
        <v>スカウト3</v>
      </c>
      <c r="E26" s="229" t="str">
        <f>IF(AJ26="","見",IF(AK26="","初",IF(AL26="",2,IF(AM26="",1,"菊"))))</f>
        <v>見</v>
      </c>
      <c r="F26" s="293" t="str">
        <f>IF(AJ26&lt;&gt;"","●","")</f>
        <v/>
      </c>
      <c r="G26" s="273" t="str">
        <f>IF(バッジ取得記録!BK27&gt;=G$6,"●","　")</f>
        <v>　</v>
      </c>
      <c r="H26" s="274" t="str">
        <f>IF(バッジ取得記録!BL27&gt;=H$6,"●","　")</f>
        <v>　</v>
      </c>
      <c r="I26" s="274" t="str">
        <f>IF(バッジ取得記録!BM27&gt;=I$6,"●","　")</f>
        <v>　</v>
      </c>
      <c r="J26" s="274" t="str">
        <f>IF(バッジ取得記録!BN27&gt;=J$6,"●","　")</f>
        <v>　</v>
      </c>
      <c r="K26" s="274" t="str">
        <f>IF(バッジ取得記録!BO27&gt;=K$6,"●","　")</f>
        <v>　</v>
      </c>
      <c r="L26" s="274" t="str">
        <f>IF(バッジ取得記録!BP27&gt;=L$6,"●","　")</f>
        <v>　</v>
      </c>
      <c r="M26" s="299" t="str">
        <f>IF(バッジ取得記録!BQ27&gt;=M$6,"●","　")</f>
        <v>　</v>
      </c>
      <c r="N26" s="299" t="str">
        <f>IF(バッジ取得記録!BR27&gt;=N$6,"●","　")</f>
        <v>　</v>
      </c>
      <c r="O26" s="35"/>
      <c r="P26" s="35"/>
      <c r="Q26" s="273" t="str">
        <f>IF(バッジ取得記録!BK27&gt;=Q$7,"●","　")</f>
        <v>　</v>
      </c>
      <c r="R26" s="274" t="str">
        <f>IF(バッジ取得記録!BL27&gt;=R$7,"●","　")</f>
        <v>　</v>
      </c>
      <c r="S26" s="274" t="str">
        <f>IF(バッジ取得記録!BM27&gt;=S$7,"●","　")</f>
        <v>　</v>
      </c>
      <c r="T26" s="274" t="str">
        <f>IF(バッジ取得記録!BN27&gt;=T$7,"●","　")</f>
        <v>　</v>
      </c>
      <c r="U26" s="274" t="str">
        <f>IF(バッジ取得記録!BO27&gt;=U$7,"●","　")</f>
        <v>　</v>
      </c>
      <c r="V26" s="274" t="str">
        <f>IF(バッジ取得記録!BP27&gt;=V$7,"●","　")</f>
        <v>　</v>
      </c>
      <c r="W26" s="299" t="str">
        <f>IF(バッジ取得記録!BQ27&gt;=W$7,"●","　")</f>
        <v>　</v>
      </c>
      <c r="X26" s="299" t="str">
        <f>IF(バッジ取得記録!BR27&gt;=X$7,"●","　")</f>
        <v>　</v>
      </c>
      <c r="Y26" s="299"/>
      <c r="Z26" s="35"/>
      <c r="AA26" s="273" t="str">
        <f>IF(バッジ取得記録!BK27&gt;=AA$7,"●","　")</f>
        <v>　</v>
      </c>
      <c r="AB26" s="274" t="str">
        <f>IF(バッジ取得記録!BL27&gt;=AB$7,"●","　")</f>
        <v>　</v>
      </c>
      <c r="AC26" s="274" t="str">
        <f>IF(バッジ取得記録!BM27&gt;=AC$7,"●","　")</f>
        <v>　</v>
      </c>
      <c r="AD26" s="274" t="str">
        <f>IF(バッジ取得記録!BN27&gt;=AD$7,"●","　")</f>
        <v>　</v>
      </c>
      <c r="AE26" s="274" t="str">
        <f>IF(バッジ取得記録!BO27&gt;=AE$7,"●","　")</f>
        <v>　</v>
      </c>
      <c r="AF26" s="274" t="str">
        <f>IF(バッジ取得記録!BP27&gt;=AF$7,"●","　")</f>
        <v>　</v>
      </c>
      <c r="AG26" s="299" t="str">
        <f>IF(バッジ取得記録!BQ27&gt;=AG$7,"●","　")</f>
        <v>　</v>
      </c>
      <c r="AH26" s="299" t="str">
        <f>IF(バッジ取得記録!BR27&gt;=AH$7,"●","　")</f>
        <v>　</v>
      </c>
      <c r="AI26" s="35"/>
      <c r="AJ26" s="38"/>
      <c r="AK26" s="34"/>
      <c r="AL26" s="34"/>
      <c r="AM26" s="37"/>
      <c r="AN26" s="38"/>
      <c r="AO26" s="34"/>
      <c r="AP26" s="34"/>
      <c r="AQ26" s="34"/>
      <c r="AR26" s="34"/>
      <c r="AS26" s="34"/>
      <c r="AT26" s="34"/>
      <c r="AU26" s="34"/>
      <c r="AV26" s="37"/>
    </row>
    <row r="27" spans="1:48" s="29" customFormat="1" ht="18" customHeight="1">
      <c r="A27" s="22"/>
      <c r="B27" s="30"/>
      <c r="C27" s="31"/>
      <c r="D27" s="308" t="str">
        <f>バッジ取得記録!D28</f>
        <v>スカウト4</v>
      </c>
      <c r="E27" s="229" t="str">
        <f>IF(AJ27="","見",IF(AK27="","初",IF(AL27="",2,IF(AM27="",1,"菊"))))</f>
        <v>見</v>
      </c>
      <c r="F27" s="293" t="str">
        <f>IF(AJ27&lt;&gt;"","●","")</f>
        <v/>
      </c>
      <c r="G27" s="273" t="str">
        <f>IF(バッジ取得記録!BK28&gt;=G$6,"●","　")</f>
        <v>　</v>
      </c>
      <c r="H27" s="274" t="str">
        <f>IF(バッジ取得記録!BL28&gt;=H$6,"●","　")</f>
        <v>　</v>
      </c>
      <c r="I27" s="274" t="str">
        <f>IF(バッジ取得記録!BM28&gt;=I$6,"●","　")</f>
        <v>　</v>
      </c>
      <c r="J27" s="274" t="str">
        <f>IF(バッジ取得記録!BN28&gt;=J$6,"●","　")</f>
        <v>　</v>
      </c>
      <c r="K27" s="274" t="str">
        <f>IF(バッジ取得記録!BO28&gt;=K$6,"●","　")</f>
        <v>　</v>
      </c>
      <c r="L27" s="274" t="str">
        <f>IF(バッジ取得記録!BP28&gt;=L$6,"●","　")</f>
        <v>　</v>
      </c>
      <c r="M27" s="299" t="str">
        <f>IF(バッジ取得記録!BQ28&gt;=M$6,"●","　")</f>
        <v>　</v>
      </c>
      <c r="N27" s="299" t="str">
        <f>IF(バッジ取得記録!BR28&gt;=N$6,"●","　")</f>
        <v>　</v>
      </c>
      <c r="O27" s="35"/>
      <c r="P27" s="35"/>
      <c r="Q27" s="273" t="str">
        <f>IF(バッジ取得記録!BK28&gt;=Q$7,"●","　")</f>
        <v>　</v>
      </c>
      <c r="R27" s="274" t="str">
        <f>IF(バッジ取得記録!BL28&gt;=R$7,"●","　")</f>
        <v>　</v>
      </c>
      <c r="S27" s="274" t="str">
        <f>IF(バッジ取得記録!BM28&gt;=S$7,"●","　")</f>
        <v>　</v>
      </c>
      <c r="T27" s="274" t="str">
        <f>IF(バッジ取得記録!BN28&gt;=T$7,"●","　")</f>
        <v>　</v>
      </c>
      <c r="U27" s="274" t="str">
        <f>IF(バッジ取得記録!BO28&gt;=U$7,"●","　")</f>
        <v>　</v>
      </c>
      <c r="V27" s="274" t="str">
        <f>IF(バッジ取得記録!BP28&gt;=V$7,"●","　")</f>
        <v>　</v>
      </c>
      <c r="W27" s="299" t="str">
        <f>IF(バッジ取得記録!BQ28&gt;=W$7,"●","　")</f>
        <v>　</v>
      </c>
      <c r="X27" s="299" t="str">
        <f>IF(バッジ取得記録!BR28&gt;=X$7,"●","　")</f>
        <v>　</v>
      </c>
      <c r="Y27" s="299"/>
      <c r="Z27" s="35"/>
      <c r="AA27" s="273" t="str">
        <f>IF(バッジ取得記録!BK28&gt;=AA$7,"●","　")</f>
        <v>　</v>
      </c>
      <c r="AB27" s="274" t="str">
        <f>IF(バッジ取得記録!BL28&gt;=AB$7,"●","　")</f>
        <v>　</v>
      </c>
      <c r="AC27" s="274" t="str">
        <f>IF(バッジ取得記録!BM28&gt;=AC$7,"●","　")</f>
        <v>　</v>
      </c>
      <c r="AD27" s="274" t="str">
        <f>IF(バッジ取得記録!BN28&gt;=AD$7,"●","　")</f>
        <v>　</v>
      </c>
      <c r="AE27" s="274" t="str">
        <f>IF(バッジ取得記録!BO28&gt;=AE$7,"●","　")</f>
        <v>　</v>
      </c>
      <c r="AF27" s="274" t="str">
        <f>IF(バッジ取得記録!BP28&gt;=AF$7,"●","　")</f>
        <v>　</v>
      </c>
      <c r="AG27" s="299" t="str">
        <f>IF(バッジ取得記録!BQ28&gt;=AG$7,"●","　")</f>
        <v>　</v>
      </c>
      <c r="AH27" s="299" t="str">
        <f>IF(バッジ取得記録!BR28&gt;=AH$7,"●","　")</f>
        <v>　</v>
      </c>
      <c r="AI27" s="35"/>
      <c r="AJ27" s="38"/>
      <c r="AK27" s="34"/>
      <c r="AL27" s="34"/>
      <c r="AM27" s="37"/>
      <c r="AN27" s="38"/>
      <c r="AO27" s="34"/>
      <c r="AP27" s="34"/>
      <c r="AQ27" s="34"/>
      <c r="AR27" s="34"/>
      <c r="AS27" s="34"/>
      <c r="AT27" s="34"/>
      <c r="AU27" s="34"/>
      <c r="AV27" s="37"/>
    </row>
    <row r="28" spans="1:48" s="29" customFormat="1" ht="18" customHeight="1">
      <c r="A28" s="22"/>
      <c r="B28" s="30"/>
      <c r="C28" s="31"/>
      <c r="D28" s="308" t="str">
        <f>バッジ取得記録!D29</f>
        <v>スカウト5</v>
      </c>
      <c r="E28" s="229" t="str">
        <f>IF(AJ28="","見",IF(AK28="","初",IF(AL28="",2,IF(AM28="",1,"菊"))))</f>
        <v>見</v>
      </c>
      <c r="F28" s="293" t="str">
        <f>IF(AJ28&lt;&gt;"","●","")</f>
        <v/>
      </c>
      <c r="G28" s="273" t="str">
        <f>IF(バッジ取得記録!BK29&gt;=G$6,"●","　")</f>
        <v>　</v>
      </c>
      <c r="H28" s="274" t="str">
        <f>IF(バッジ取得記録!BL29&gt;=H$6,"●","　")</f>
        <v>　</v>
      </c>
      <c r="I28" s="274" t="str">
        <f>IF(バッジ取得記録!BM29&gt;=I$6,"●","　")</f>
        <v>　</v>
      </c>
      <c r="J28" s="274" t="str">
        <f>IF(バッジ取得記録!BN29&gt;=J$6,"●","　")</f>
        <v>　</v>
      </c>
      <c r="K28" s="274" t="str">
        <f>IF(バッジ取得記録!BO29&gt;=K$6,"●","　")</f>
        <v>　</v>
      </c>
      <c r="L28" s="274" t="str">
        <f>IF(バッジ取得記録!BP29&gt;=L$6,"●","　")</f>
        <v>　</v>
      </c>
      <c r="M28" s="299" t="str">
        <f>IF(バッジ取得記録!BQ29&gt;=M$6,"●","　")</f>
        <v>　</v>
      </c>
      <c r="N28" s="299" t="str">
        <f>IF(バッジ取得記録!BR29&gt;=N$6,"●","　")</f>
        <v>　</v>
      </c>
      <c r="O28" s="35"/>
      <c r="P28" s="35"/>
      <c r="Q28" s="273" t="str">
        <f>IF(バッジ取得記録!BK29&gt;=Q$7,"●","　")</f>
        <v>　</v>
      </c>
      <c r="R28" s="274" t="str">
        <f>IF(バッジ取得記録!BL29&gt;=R$7,"●","　")</f>
        <v>　</v>
      </c>
      <c r="S28" s="274" t="str">
        <f>IF(バッジ取得記録!BM29&gt;=S$7,"●","　")</f>
        <v>　</v>
      </c>
      <c r="T28" s="274" t="str">
        <f>IF(バッジ取得記録!BN29&gt;=T$7,"●","　")</f>
        <v>　</v>
      </c>
      <c r="U28" s="274" t="str">
        <f>IF(バッジ取得記録!BO29&gt;=U$7,"●","　")</f>
        <v>　</v>
      </c>
      <c r="V28" s="274" t="str">
        <f>IF(バッジ取得記録!BP29&gt;=V$7,"●","　")</f>
        <v>　</v>
      </c>
      <c r="W28" s="299" t="str">
        <f>IF(バッジ取得記録!BQ29&gt;=W$7,"●","　")</f>
        <v>　</v>
      </c>
      <c r="X28" s="299" t="str">
        <f>IF(バッジ取得記録!BR29&gt;=X$7,"●","　")</f>
        <v>　</v>
      </c>
      <c r="Y28" s="299"/>
      <c r="Z28" s="35"/>
      <c r="AA28" s="273" t="str">
        <f>IF(バッジ取得記録!BK29&gt;=AA$7,"●","　")</f>
        <v>　</v>
      </c>
      <c r="AB28" s="274" t="str">
        <f>IF(バッジ取得記録!BL29&gt;=AB$7,"●","　")</f>
        <v>　</v>
      </c>
      <c r="AC28" s="274" t="str">
        <f>IF(バッジ取得記録!BM29&gt;=AC$7,"●","　")</f>
        <v>　</v>
      </c>
      <c r="AD28" s="274" t="str">
        <f>IF(バッジ取得記録!BN29&gt;=AD$7,"●","　")</f>
        <v>　</v>
      </c>
      <c r="AE28" s="274" t="str">
        <f>IF(バッジ取得記録!BO29&gt;=AE$7,"●","　")</f>
        <v>　</v>
      </c>
      <c r="AF28" s="274" t="str">
        <f>IF(バッジ取得記録!BP29&gt;=AF$7,"●","　")</f>
        <v>　</v>
      </c>
      <c r="AG28" s="299" t="str">
        <f>IF(バッジ取得記録!BQ29&gt;=AG$7,"●","　")</f>
        <v>　</v>
      </c>
      <c r="AH28" s="299" t="str">
        <f>IF(バッジ取得記録!BR29&gt;=AH$7,"●","　")</f>
        <v>　</v>
      </c>
      <c r="AI28" s="35"/>
      <c r="AJ28" s="38"/>
      <c r="AK28" s="34"/>
      <c r="AL28" s="34"/>
      <c r="AM28" s="37"/>
      <c r="AN28" s="38"/>
      <c r="AO28" s="34"/>
      <c r="AP28" s="34"/>
      <c r="AQ28" s="34"/>
      <c r="AR28" s="34"/>
      <c r="AS28" s="34"/>
      <c r="AT28" s="34"/>
      <c r="AU28" s="34"/>
      <c r="AV28" s="37"/>
    </row>
    <row r="29" spans="1:48" s="29" customFormat="1" ht="18" customHeight="1">
      <c r="A29" s="22"/>
      <c r="B29" s="30"/>
      <c r="C29" s="31"/>
      <c r="D29" s="308" t="str">
        <f>バッジ取得記録!D30</f>
        <v>スカウト6</v>
      </c>
      <c r="E29" s="229" t="str">
        <f>IF(AJ29="","見",IF(AK29="","初",IF(AL29="",2,IF(AM29="",1,"菊"))))</f>
        <v>見</v>
      </c>
      <c r="F29" s="293" t="str">
        <f>IF(AJ29&lt;&gt;"","●","")</f>
        <v/>
      </c>
      <c r="G29" s="273" t="str">
        <f>IF(バッジ取得記録!BK30&gt;=G$6,"●","　")</f>
        <v>　</v>
      </c>
      <c r="H29" s="274" t="str">
        <f>IF(バッジ取得記録!BL30&gt;=H$6,"●","　")</f>
        <v>　</v>
      </c>
      <c r="I29" s="274" t="str">
        <f>IF(バッジ取得記録!BM30&gt;=I$6,"●","　")</f>
        <v>　</v>
      </c>
      <c r="J29" s="274" t="str">
        <f>IF(バッジ取得記録!BN30&gt;=J$6,"●","　")</f>
        <v>　</v>
      </c>
      <c r="K29" s="274" t="str">
        <f>IF(バッジ取得記録!BO30&gt;=K$6,"●","　")</f>
        <v>　</v>
      </c>
      <c r="L29" s="274" t="str">
        <f>IF(バッジ取得記録!BP30&gt;=L$6,"●","　")</f>
        <v>　</v>
      </c>
      <c r="M29" s="299" t="str">
        <f>IF(バッジ取得記録!BQ30&gt;=M$6,"●","　")</f>
        <v>　</v>
      </c>
      <c r="N29" s="299" t="str">
        <f>IF(バッジ取得記録!BR30&gt;=N$6,"●","　")</f>
        <v>　</v>
      </c>
      <c r="O29" s="35"/>
      <c r="P29" s="35"/>
      <c r="Q29" s="273" t="str">
        <f>IF(バッジ取得記録!BK30&gt;=Q$7,"●","　")</f>
        <v>　</v>
      </c>
      <c r="R29" s="274" t="str">
        <f>IF(バッジ取得記録!BL30&gt;=R$7,"●","　")</f>
        <v>　</v>
      </c>
      <c r="S29" s="274" t="str">
        <f>IF(バッジ取得記録!BM30&gt;=S$7,"●","　")</f>
        <v>　</v>
      </c>
      <c r="T29" s="274" t="str">
        <f>IF(バッジ取得記録!BN30&gt;=T$7,"●","　")</f>
        <v>　</v>
      </c>
      <c r="U29" s="274" t="str">
        <f>IF(バッジ取得記録!BO30&gt;=U$7,"●","　")</f>
        <v>　</v>
      </c>
      <c r="V29" s="274" t="str">
        <f>IF(バッジ取得記録!BP30&gt;=V$7,"●","　")</f>
        <v>　</v>
      </c>
      <c r="W29" s="299" t="str">
        <f>IF(バッジ取得記録!BQ30&gt;=W$7,"●","　")</f>
        <v>　</v>
      </c>
      <c r="X29" s="299" t="str">
        <f>IF(バッジ取得記録!BR30&gt;=X$7,"●","　")</f>
        <v>　</v>
      </c>
      <c r="Y29" s="299"/>
      <c r="Z29" s="35"/>
      <c r="AA29" s="273" t="str">
        <f>IF(バッジ取得記録!BK30&gt;=AA$7,"●","　")</f>
        <v>　</v>
      </c>
      <c r="AB29" s="274" t="str">
        <f>IF(バッジ取得記録!BL30&gt;=AB$7,"●","　")</f>
        <v>　</v>
      </c>
      <c r="AC29" s="274" t="str">
        <f>IF(バッジ取得記録!BM30&gt;=AC$7,"●","　")</f>
        <v>　</v>
      </c>
      <c r="AD29" s="274" t="str">
        <f>IF(バッジ取得記録!BN30&gt;=AD$7,"●","　")</f>
        <v>　</v>
      </c>
      <c r="AE29" s="274" t="str">
        <f>IF(バッジ取得記録!BO30&gt;=AE$7,"●","　")</f>
        <v>　</v>
      </c>
      <c r="AF29" s="274" t="str">
        <f>IF(バッジ取得記録!BP30&gt;=AF$7,"●","　")</f>
        <v>　</v>
      </c>
      <c r="AG29" s="299" t="str">
        <f>IF(バッジ取得記録!BQ30&gt;=AG$7,"●","　")</f>
        <v>　</v>
      </c>
      <c r="AH29" s="299" t="str">
        <f>IF(バッジ取得記録!BR30&gt;=AH$7,"●","　")</f>
        <v>　</v>
      </c>
      <c r="AI29" s="35"/>
      <c r="AJ29" s="38"/>
      <c r="AK29" s="34"/>
      <c r="AL29" s="34"/>
      <c r="AM29" s="37"/>
      <c r="AN29" s="38"/>
      <c r="AO29" s="34"/>
      <c r="AP29" s="34"/>
      <c r="AQ29" s="34"/>
      <c r="AR29" s="34"/>
      <c r="AS29" s="34"/>
      <c r="AT29" s="34"/>
      <c r="AU29" s="34"/>
      <c r="AV29" s="37"/>
    </row>
    <row r="30" spans="1:48" s="29" customFormat="1" ht="18" customHeight="1">
      <c r="A30" s="22"/>
      <c r="B30" s="30"/>
      <c r="C30" s="31"/>
      <c r="D30" s="308" t="str">
        <f>バッジ取得記録!D31</f>
        <v>スカウト7</v>
      </c>
      <c r="E30" s="229" t="str">
        <f>IF(AJ30="","見",IF(AK30="","初",IF(AL30="",2,IF(AM30="",1,"菊"))))</f>
        <v>見</v>
      </c>
      <c r="F30" s="293" t="str">
        <f>IF(AJ30&lt;&gt;"","●","")</f>
        <v/>
      </c>
      <c r="G30" s="273" t="str">
        <f>IF(バッジ取得記録!BK31&gt;=G$6,"●","　")</f>
        <v>　</v>
      </c>
      <c r="H30" s="274" t="str">
        <f>IF(バッジ取得記録!BL31&gt;=H$6,"●","　")</f>
        <v>　</v>
      </c>
      <c r="I30" s="274" t="str">
        <f>IF(バッジ取得記録!BM31&gt;=I$6,"●","　")</f>
        <v>　</v>
      </c>
      <c r="J30" s="274" t="str">
        <f>IF(バッジ取得記録!BN31&gt;=J$6,"●","　")</f>
        <v>　</v>
      </c>
      <c r="K30" s="274" t="str">
        <f>IF(バッジ取得記録!BO31&gt;=K$6,"●","　")</f>
        <v>　</v>
      </c>
      <c r="L30" s="274" t="str">
        <f>IF(バッジ取得記録!BP31&gt;=L$6,"●","　")</f>
        <v>　</v>
      </c>
      <c r="M30" s="299" t="str">
        <f>IF(バッジ取得記録!BQ31&gt;=M$6,"●","　")</f>
        <v>　</v>
      </c>
      <c r="N30" s="299" t="str">
        <f>IF(バッジ取得記録!BR31&gt;=N$6,"●","　")</f>
        <v>　</v>
      </c>
      <c r="O30" s="35"/>
      <c r="P30" s="35"/>
      <c r="Q30" s="273" t="str">
        <f>IF(バッジ取得記録!BK31&gt;=Q$7,"●","　")</f>
        <v>　</v>
      </c>
      <c r="R30" s="274" t="str">
        <f>IF(バッジ取得記録!BL31&gt;=R$7,"●","　")</f>
        <v>　</v>
      </c>
      <c r="S30" s="274" t="str">
        <f>IF(バッジ取得記録!BM31&gt;=S$7,"●","　")</f>
        <v>　</v>
      </c>
      <c r="T30" s="274" t="str">
        <f>IF(バッジ取得記録!BN31&gt;=T$7,"●","　")</f>
        <v>　</v>
      </c>
      <c r="U30" s="274" t="str">
        <f>IF(バッジ取得記録!BO31&gt;=U$7,"●","　")</f>
        <v>　</v>
      </c>
      <c r="V30" s="274" t="str">
        <f>IF(バッジ取得記録!BP31&gt;=V$7,"●","　")</f>
        <v>　</v>
      </c>
      <c r="W30" s="299" t="str">
        <f>IF(バッジ取得記録!BQ31&gt;=W$7,"●","　")</f>
        <v>　</v>
      </c>
      <c r="X30" s="299" t="str">
        <f>IF(バッジ取得記録!BR31&gt;=X$7,"●","　")</f>
        <v>　</v>
      </c>
      <c r="Y30" s="299"/>
      <c r="Z30" s="35"/>
      <c r="AA30" s="273" t="str">
        <f>IF(バッジ取得記録!BK31&gt;=AA$7,"●","　")</f>
        <v>　</v>
      </c>
      <c r="AB30" s="274" t="str">
        <f>IF(バッジ取得記録!BL31&gt;=AB$7,"●","　")</f>
        <v>　</v>
      </c>
      <c r="AC30" s="274" t="str">
        <f>IF(バッジ取得記録!BM31&gt;=AC$7,"●","　")</f>
        <v>　</v>
      </c>
      <c r="AD30" s="274" t="str">
        <f>IF(バッジ取得記録!BN31&gt;=AD$7,"●","　")</f>
        <v>　</v>
      </c>
      <c r="AE30" s="274" t="str">
        <f>IF(バッジ取得記録!BO31&gt;=AE$7,"●","　")</f>
        <v>　</v>
      </c>
      <c r="AF30" s="274" t="str">
        <f>IF(バッジ取得記録!BP31&gt;=AF$7,"●","　")</f>
        <v>　</v>
      </c>
      <c r="AG30" s="299" t="str">
        <f>IF(バッジ取得記録!BQ31&gt;=AG$7,"●","　")</f>
        <v>　</v>
      </c>
      <c r="AH30" s="299" t="str">
        <f>IF(バッジ取得記録!BR31&gt;=AH$7,"●","　")</f>
        <v>　</v>
      </c>
      <c r="AI30" s="35"/>
      <c r="AJ30" s="38"/>
      <c r="AK30" s="34"/>
      <c r="AL30" s="34"/>
      <c r="AM30" s="37"/>
      <c r="AN30" s="38"/>
      <c r="AO30" s="34"/>
      <c r="AP30" s="34"/>
      <c r="AQ30" s="34"/>
      <c r="AR30" s="34"/>
      <c r="AS30" s="34"/>
      <c r="AT30" s="34"/>
      <c r="AU30" s="34"/>
      <c r="AV30" s="37"/>
    </row>
    <row r="31" spans="1:48" s="29" customFormat="1" ht="18" customHeight="1">
      <c r="A31" s="22"/>
      <c r="B31" s="30"/>
      <c r="C31" s="31"/>
      <c r="D31" s="308" t="str">
        <f>バッジ取得記録!D32</f>
        <v>スカウト8</v>
      </c>
      <c r="E31" s="229" t="str">
        <f>IF(AJ31="","見",IF(AK31="","初",IF(AL31="",2,IF(AM31="",1,"菊"))))</f>
        <v>見</v>
      </c>
      <c r="F31" s="293" t="str">
        <f>IF(AJ31&lt;&gt;"","●","")</f>
        <v/>
      </c>
      <c r="G31" s="273" t="str">
        <f>IF(バッジ取得記録!BK32&gt;=G$6,"●","　")</f>
        <v>　</v>
      </c>
      <c r="H31" s="274" t="str">
        <f>IF(バッジ取得記録!BL32&gt;=H$6,"●","　")</f>
        <v>　</v>
      </c>
      <c r="I31" s="274" t="str">
        <f>IF(バッジ取得記録!BM32&gt;=I$6,"●","　")</f>
        <v>　</v>
      </c>
      <c r="J31" s="274" t="str">
        <f>IF(バッジ取得記録!BN32&gt;=J$6,"●","　")</f>
        <v>　</v>
      </c>
      <c r="K31" s="274" t="str">
        <f>IF(バッジ取得記録!BO32&gt;=K$6,"●","　")</f>
        <v>　</v>
      </c>
      <c r="L31" s="274" t="str">
        <f>IF(バッジ取得記録!BP32&gt;=L$6,"●","　")</f>
        <v>　</v>
      </c>
      <c r="M31" s="299" t="str">
        <f>IF(バッジ取得記録!BQ32&gt;=M$6,"●","　")</f>
        <v>　</v>
      </c>
      <c r="N31" s="299" t="str">
        <f>IF(バッジ取得記録!BR32&gt;=N$6,"●","　")</f>
        <v>　</v>
      </c>
      <c r="O31" s="35"/>
      <c r="P31" s="35"/>
      <c r="Q31" s="273" t="str">
        <f>IF(バッジ取得記録!BK32&gt;=Q$7,"●","　")</f>
        <v>　</v>
      </c>
      <c r="R31" s="274" t="str">
        <f>IF(バッジ取得記録!BL32&gt;=R$7,"●","　")</f>
        <v>　</v>
      </c>
      <c r="S31" s="274" t="str">
        <f>IF(バッジ取得記録!BM32&gt;=S$7,"●","　")</f>
        <v>　</v>
      </c>
      <c r="T31" s="274" t="str">
        <f>IF(バッジ取得記録!BN32&gt;=T$7,"●","　")</f>
        <v>　</v>
      </c>
      <c r="U31" s="274" t="str">
        <f>IF(バッジ取得記録!BO32&gt;=U$7,"●","　")</f>
        <v>　</v>
      </c>
      <c r="V31" s="274" t="str">
        <f>IF(バッジ取得記録!BP32&gt;=V$7,"●","　")</f>
        <v>　</v>
      </c>
      <c r="W31" s="299" t="str">
        <f>IF(バッジ取得記録!BQ32&gt;=W$7,"●","　")</f>
        <v>　</v>
      </c>
      <c r="X31" s="299" t="str">
        <f>IF(バッジ取得記録!BR32&gt;=X$7,"●","　")</f>
        <v>　</v>
      </c>
      <c r="Y31" s="299"/>
      <c r="Z31" s="35"/>
      <c r="AA31" s="273" t="str">
        <f>IF(バッジ取得記録!BK32&gt;=AA$7,"●","　")</f>
        <v>　</v>
      </c>
      <c r="AB31" s="274" t="str">
        <f>IF(バッジ取得記録!BL32&gt;=AB$7,"●","　")</f>
        <v>　</v>
      </c>
      <c r="AC31" s="274" t="str">
        <f>IF(バッジ取得記録!BM32&gt;=AC$7,"●","　")</f>
        <v>　</v>
      </c>
      <c r="AD31" s="274" t="str">
        <f>IF(バッジ取得記録!BN32&gt;=AD$7,"●","　")</f>
        <v>　</v>
      </c>
      <c r="AE31" s="274" t="str">
        <f>IF(バッジ取得記録!BO32&gt;=AE$7,"●","　")</f>
        <v>　</v>
      </c>
      <c r="AF31" s="274" t="str">
        <f>IF(バッジ取得記録!BP32&gt;=AF$7,"●","　")</f>
        <v>　</v>
      </c>
      <c r="AG31" s="299" t="str">
        <f>IF(バッジ取得記録!BQ32&gt;=AG$7,"●","　")</f>
        <v>　</v>
      </c>
      <c r="AH31" s="299" t="str">
        <f>IF(バッジ取得記録!BR32&gt;=AH$7,"●","　")</f>
        <v>　</v>
      </c>
      <c r="AI31" s="35"/>
      <c r="AJ31" s="38"/>
      <c r="AK31" s="34"/>
      <c r="AL31" s="34"/>
      <c r="AM31" s="37"/>
      <c r="AN31" s="38"/>
      <c r="AO31" s="34"/>
      <c r="AP31" s="34"/>
      <c r="AQ31" s="34"/>
      <c r="AR31" s="34"/>
      <c r="AS31" s="34"/>
      <c r="AT31" s="34"/>
      <c r="AU31" s="34"/>
      <c r="AV31" s="37"/>
    </row>
    <row r="32" spans="1:48" s="29" customFormat="1" ht="18" customHeight="1">
      <c r="A32" s="22"/>
      <c r="B32" s="39" t="s">
        <v>148</v>
      </c>
      <c r="C32" s="40" t="s">
        <v>149</v>
      </c>
      <c r="D32" s="309" t="str">
        <f>バッジ取得記録!D33</f>
        <v>スカウト1</v>
      </c>
      <c r="E32" s="230" t="str">
        <f>IF(AJ32="","見",IF(AK32="","初",IF(AL32="",2,IF(AM32="",1,"菊"))))</f>
        <v>見</v>
      </c>
      <c r="F32" s="294" t="str">
        <f>IF(AJ32&lt;&gt;"","●","")</f>
        <v/>
      </c>
      <c r="G32" s="300" t="str">
        <f>IF(バッジ取得記録!BK33&gt;=G$6,"●","　")</f>
        <v>　</v>
      </c>
      <c r="H32" s="276" t="str">
        <f>IF(バッジ取得記録!BL33&gt;=H$6,"●","　")</f>
        <v>　</v>
      </c>
      <c r="I32" s="276" t="str">
        <f>IF(バッジ取得記録!BM33&gt;=I$6,"●","　")</f>
        <v>　</v>
      </c>
      <c r="J32" s="276" t="str">
        <f>IF(バッジ取得記録!BN33&gt;=J$6,"●","　")</f>
        <v>　</v>
      </c>
      <c r="K32" s="276" t="str">
        <f>IF(バッジ取得記録!BO33&gt;=K$6,"●","　")</f>
        <v>　</v>
      </c>
      <c r="L32" s="276" t="str">
        <f>IF(バッジ取得記録!BP33&gt;=L$6,"●","　")</f>
        <v>　</v>
      </c>
      <c r="M32" s="301" t="str">
        <f>IF(バッジ取得記録!BQ33&gt;=M$6,"●","　")</f>
        <v>　</v>
      </c>
      <c r="N32" s="301" t="str">
        <f>IF(バッジ取得記録!BR33&gt;=N$6,"●","　")</f>
        <v>　</v>
      </c>
      <c r="O32" s="44"/>
      <c r="P32" s="44"/>
      <c r="Q32" s="300" t="str">
        <f>IF(バッジ取得記録!BK33&gt;=Q$7,"●","　")</f>
        <v>　</v>
      </c>
      <c r="R32" s="276" t="str">
        <f>IF(バッジ取得記録!BL33&gt;=R$7,"●","　")</f>
        <v>　</v>
      </c>
      <c r="S32" s="276" t="str">
        <f>IF(バッジ取得記録!BM33&gt;=S$7,"●","　")</f>
        <v>　</v>
      </c>
      <c r="T32" s="276" t="str">
        <f>IF(バッジ取得記録!BN33&gt;=T$7,"●","　")</f>
        <v>　</v>
      </c>
      <c r="U32" s="276" t="str">
        <f>IF(バッジ取得記録!BO33&gt;=U$7,"●","　")</f>
        <v>　</v>
      </c>
      <c r="V32" s="276" t="str">
        <f>IF(バッジ取得記録!BP33&gt;=V$7,"●","　")</f>
        <v>　</v>
      </c>
      <c r="W32" s="301" t="str">
        <f>IF(バッジ取得記録!BQ33&gt;=W$7,"●","　")</f>
        <v>　</v>
      </c>
      <c r="X32" s="301" t="str">
        <f>IF(バッジ取得記録!BR33&gt;=X$7,"●","　")</f>
        <v>　</v>
      </c>
      <c r="Y32" s="301"/>
      <c r="Z32" s="44"/>
      <c r="AA32" s="300" t="str">
        <f>IF(バッジ取得記録!BK33&gt;=AA$7,"●","　")</f>
        <v>　</v>
      </c>
      <c r="AB32" s="276" t="str">
        <f>IF(バッジ取得記録!BL33&gt;=AB$7,"●","　")</f>
        <v>　</v>
      </c>
      <c r="AC32" s="276" t="str">
        <f>IF(バッジ取得記録!BM33&gt;=AC$7,"●","　")</f>
        <v>　</v>
      </c>
      <c r="AD32" s="276" t="str">
        <f>IF(バッジ取得記録!BN33&gt;=AD$7,"●","　")</f>
        <v>　</v>
      </c>
      <c r="AE32" s="276" t="str">
        <f>IF(バッジ取得記録!BO33&gt;=AE$7,"●","　")</f>
        <v>　</v>
      </c>
      <c r="AF32" s="276" t="str">
        <f>IF(バッジ取得記録!BP33&gt;=AF$7,"●","　")</f>
        <v>　</v>
      </c>
      <c r="AG32" s="301" t="str">
        <f>IF(バッジ取得記録!BQ33&gt;=AG$7,"●","　")</f>
        <v>　</v>
      </c>
      <c r="AH32" s="301" t="str">
        <f>IF(バッジ取得記録!BR33&gt;=AH$7,"●","　")</f>
        <v>　</v>
      </c>
      <c r="AI32" s="44"/>
      <c r="AJ32" s="45"/>
      <c r="AK32" s="82"/>
      <c r="AL32" s="82"/>
      <c r="AM32" s="46"/>
      <c r="AN32" s="45"/>
      <c r="AO32" s="43"/>
      <c r="AP32" s="43"/>
      <c r="AQ32" s="43"/>
      <c r="AR32" s="43"/>
      <c r="AS32" s="43"/>
      <c r="AT32" s="43"/>
      <c r="AU32" s="43"/>
      <c r="AV32" s="46"/>
    </row>
    <row r="33" spans="1:76" s="29" customFormat="1" ht="18" customHeight="1">
      <c r="A33" s="22"/>
      <c r="B33" s="30"/>
      <c r="C33" s="31" t="s">
        <v>150</v>
      </c>
      <c r="D33" s="308" t="str">
        <f>バッジ取得記録!D34</f>
        <v>スカウト2</v>
      </c>
      <c r="E33" s="229" t="str">
        <f>IF(AJ33="","見",IF(AK33="","初",IF(AL33="",2,IF(AM33="",1,"菊"))))</f>
        <v>見</v>
      </c>
      <c r="F33" s="293" t="str">
        <f>IF(AJ33&lt;&gt;"","●","")</f>
        <v/>
      </c>
      <c r="G33" s="273" t="str">
        <f>IF(バッジ取得記録!BK34&gt;=G$6,"●","　")</f>
        <v>　</v>
      </c>
      <c r="H33" s="274" t="str">
        <f>IF(バッジ取得記録!BL34&gt;=H$6,"●","　")</f>
        <v>　</v>
      </c>
      <c r="I33" s="274" t="str">
        <f>IF(バッジ取得記録!BM34&gt;=I$6,"●","　")</f>
        <v>　</v>
      </c>
      <c r="J33" s="274" t="str">
        <f>IF(バッジ取得記録!BN34&gt;=J$6,"●","　")</f>
        <v>　</v>
      </c>
      <c r="K33" s="274" t="str">
        <f>IF(バッジ取得記録!BO34&gt;=K$6,"●","　")</f>
        <v>　</v>
      </c>
      <c r="L33" s="274" t="str">
        <f>IF(バッジ取得記録!BP34&gt;=L$6,"●","　")</f>
        <v>　</v>
      </c>
      <c r="M33" s="299" t="str">
        <f>IF(バッジ取得記録!BQ34&gt;=M$6,"●","　")</f>
        <v>　</v>
      </c>
      <c r="N33" s="299" t="str">
        <f>IF(バッジ取得記録!BR34&gt;=N$6,"●","　")</f>
        <v>　</v>
      </c>
      <c r="O33" s="35"/>
      <c r="P33" s="35"/>
      <c r="Q33" s="273" t="str">
        <f>IF(バッジ取得記録!BK34&gt;=Q$7,"●","　")</f>
        <v>　</v>
      </c>
      <c r="R33" s="274" t="str">
        <f>IF(バッジ取得記録!BL34&gt;=R$7,"●","　")</f>
        <v>　</v>
      </c>
      <c r="S33" s="274" t="str">
        <f>IF(バッジ取得記録!BM34&gt;=S$7,"●","　")</f>
        <v>　</v>
      </c>
      <c r="T33" s="274" t="str">
        <f>IF(バッジ取得記録!BN34&gt;=T$7,"●","　")</f>
        <v>　</v>
      </c>
      <c r="U33" s="274" t="str">
        <f>IF(バッジ取得記録!BO34&gt;=U$7,"●","　")</f>
        <v>　</v>
      </c>
      <c r="V33" s="274" t="str">
        <f>IF(バッジ取得記録!BP34&gt;=V$7,"●","　")</f>
        <v>　</v>
      </c>
      <c r="W33" s="299" t="str">
        <f>IF(バッジ取得記録!BQ34&gt;=W$7,"●","　")</f>
        <v>　</v>
      </c>
      <c r="X33" s="299" t="str">
        <f>IF(バッジ取得記録!BR34&gt;=X$7,"●","　")</f>
        <v>　</v>
      </c>
      <c r="Y33" s="299"/>
      <c r="Z33" s="35"/>
      <c r="AA33" s="273" t="str">
        <f>IF(バッジ取得記録!BK34&gt;=AA$7,"●","　")</f>
        <v>　</v>
      </c>
      <c r="AB33" s="274" t="str">
        <f>IF(バッジ取得記録!BL34&gt;=AB$7,"●","　")</f>
        <v>　</v>
      </c>
      <c r="AC33" s="274" t="str">
        <f>IF(バッジ取得記録!BM34&gt;=AC$7,"●","　")</f>
        <v>　</v>
      </c>
      <c r="AD33" s="274" t="str">
        <f>IF(バッジ取得記録!BN34&gt;=AD$7,"●","　")</f>
        <v>　</v>
      </c>
      <c r="AE33" s="274" t="str">
        <f>IF(バッジ取得記録!BO34&gt;=AE$7,"●","　")</f>
        <v>　</v>
      </c>
      <c r="AF33" s="274" t="str">
        <f>IF(バッジ取得記録!BP34&gt;=AF$7,"●","　")</f>
        <v>　</v>
      </c>
      <c r="AG33" s="299" t="str">
        <f>IF(バッジ取得記録!BQ34&gt;=AG$7,"●","　")</f>
        <v>　</v>
      </c>
      <c r="AH33" s="299" t="str">
        <f>IF(バッジ取得記録!BR34&gt;=AH$7,"●","　")</f>
        <v>　</v>
      </c>
      <c r="AI33" s="35"/>
      <c r="AJ33" s="38"/>
      <c r="AK33" s="34"/>
      <c r="AL33" s="34"/>
      <c r="AM33" s="37"/>
      <c r="AN33" s="38"/>
      <c r="AO33" s="34"/>
      <c r="AP33" s="34"/>
      <c r="AQ33" s="34"/>
      <c r="AR33" s="34"/>
      <c r="AS33" s="34"/>
      <c r="AT33" s="34"/>
      <c r="AU33" s="34"/>
      <c r="AV33" s="37"/>
    </row>
    <row r="34" spans="1:76" s="29" customFormat="1" ht="18" customHeight="1">
      <c r="A34" s="22"/>
      <c r="B34" s="30"/>
      <c r="C34" s="31"/>
      <c r="D34" s="308" t="str">
        <f>バッジ取得記録!D35</f>
        <v>スカウト3</v>
      </c>
      <c r="E34" s="229" t="str">
        <f>IF(AJ34="","見",IF(AK34="","初",IF(AL34="",2,IF(AM34="",1,"菊"))))</f>
        <v>見</v>
      </c>
      <c r="F34" s="293" t="str">
        <f>IF(AJ34&lt;&gt;"","●","")</f>
        <v/>
      </c>
      <c r="G34" s="273" t="str">
        <f>IF(バッジ取得記録!BK35&gt;=G$6,"●","　")</f>
        <v>　</v>
      </c>
      <c r="H34" s="274" t="str">
        <f>IF(バッジ取得記録!BL35&gt;=H$6,"●","　")</f>
        <v>　</v>
      </c>
      <c r="I34" s="274" t="str">
        <f>IF(バッジ取得記録!BM35&gt;=I$6,"●","　")</f>
        <v>　</v>
      </c>
      <c r="J34" s="274" t="str">
        <f>IF(バッジ取得記録!BN35&gt;=J$6,"●","　")</f>
        <v>　</v>
      </c>
      <c r="K34" s="274" t="str">
        <f>IF(バッジ取得記録!BO35&gt;=K$6,"●","　")</f>
        <v>　</v>
      </c>
      <c r="L34" s="274" t="str">
        <f>IF(バッジ取得記録!BP35&gt;=L$6,"●","　")</f>
        <v>　</v>
      </c>
      <c r="M34" s="299" t="str">
        <f>IF(バッジ取得記録!BQ35&gt;=M$6,"●","　")</f>
        <v>　</v>
      </c>
      <c r="N34" s="299" t="str">
        <f>IF(バッジ取得記録!BR35&gt;=N$6,"●","　")</f>
        <v>　</v>
      </c>
      <c r="O34" s="35"/>
      <c r="P34" s="35"/>
      <c r="Q34" s="273" t="str">
        <f>IF(バッジ取得記録!BK35&gt;=Q$7,"●","　")</f>
        <v>　</v>
      </c>
      <c r="R34" s="274" t="str">
        <f>IF(バッジ取得記録!BL35&gt;=R$7,"●","　")</f>
        <v>　</v>
      </c>
      <c r="S34" s="274" t="str">
        <f>IF(バッジ取得記録!BM35&gt;=S$7,"●","　")</f>
        <v>　</v>
      </c>
      <c r="T34" s="274" t="str">
        <f>IF(バッジ取得記録!BN35&gt;=T$7,"●","　")</f>
        <v>　</v>
      </c>
      <c r="U34" s="274" t="str">
        <f>IF(バッジ取得記録!BO35&gt;=U$7,"●","　")</f>
        <v>　</v>
      </c>
      <c r="V34" s="274" t="str">
        <f>IF(バッジ取得記録!BP35&gt;=V$7,"●","　")</f>
        <v>　</v>
      </c>
      <c r="W34" s="299" t="str">
        <f>IF(バッジ取得記録!BQ35&gt;=W$7,"●","　")</f>
        <v>　</v>
      </c>
      <c r="X34" s="299" t="str">
        <f>IF(バッジ取得記録!BR35&gt;=X$7,"●","　")</f>
        <v>　</v>
      </c>
      <c r="Y34" s="299"/>
      <c r="Z34" s="35"/>
      <c r="AA34" s="273" t="str">
        <f>IF(バッジ取得記録!BK35&gt;=AA$7,"●","　")</f>
        <v>　</v>
      </c>
      <c r="AB34" s="274" t="str">
        <f>IF(バッジ取得記録!BL35&gt;=AB$7,"●","　")</f>
        <v>　</v>
      </c>
      <c r="AC34" s="274" t="str">
        <f>IF(バッジ取得記録!BM35&gt;=AC$7,"●","　")</f>
        <v>　</v>
      </c>
      <c r="AD34" s="274" t="str">
        <f>IF(バッジ取得記録!BN35&gt;=AD$7,"●","　")</f>
        <v>　</v>
      </c>
      <c r="AE34" s="274" t="str">
        <f>IF(バッジ取得記録!BO35&gt;=AE$7,"●","　")</f>
        <v>　</v>
      </c>
      <c r="AF34" s="274" t="str">
        <f>IF(バッジ取得記録!BP35&gt;=AF$7,"●","　")</f>
        <v>　</v>
      </c>
      <c r="AG34" s="299" t="str">
        <f>IF(バッジ取得記録!BQ35&gt;=AG$7,"●","　")</f>
        <v>　</v>
      </c>
      <c r="AH34" s="299" t="str">
        <f>IF(バッジ取得記録!BR35&gt;=AH$7,"●","　")</f>
        <v>　</v>
      </c>
      <c r="AI34" s="35"/>
      <c r="AJ34" s="38"/>
      <c r="AK34" s="34"/>
      <c r="AL34" s="34"/>
      <c r="AM34" s="37"/>
      <c r="AN34" s="38"/>
      <c r="AO34" s="34"/>
      <c r="AP34" s="34"/>
      <c r="AQ34" s="34"/>
      <c r="AR34" s="34"/>
      <c r="AS34" s="34"/>
      <c r="AT34" s="34"/>
      <c r="AU34" s="34"/>
      <c r="AV34" s="37"/>
    </row>
    <row r="35" spans="1:76" s="29" customFormat="1" ht="18" customHeight="1">
      <c r="A35" s="22"/>
      <c r="B35" s="30"/>
      <c r="C35" s="31"/>
      <c r="D35" s="308" t="str">
        <f>バッジ取得記録!D36</f>
        <v>スカウト4</v>
      </c>
      <c r="E35" s="229" t="str">
        <f>IF(AJ35="","見",IF(AK35="","初",IF(AL35="",2,IF(AM35="",1,"菊"))))</f>
        <v>見</v>
      </c>
      <c r="F35" s="293" t="str">
        <f>IF(AJ35&lt;&gt;"","●","")</f>
        <v/>
      </c>
      <c r="G35" s="273" t="str">
        <f>IF(バッジ取得記録!BK36&gt;=G$6,"●","　")</f>
        <v>　</v>
      </c>
      <c r="H35" s="274" t="str">
        <f>IF(バッジ取得記録!BL36&gt;=H$6,"●","　")</f>
        <v>　</v>
      </c>
      <c r="I35" s="274" t="str">
        <f>IF(バッジ取得記録!BM36&gt;=I$6,"●","　")</f>
        <v>　</v>
      </c>
      <c r="J35" s="274" t="str">
        <f>IF(バッジ取得記録!BN36&gt;=J$6,"●","　")</f>
        <v>　</v>
      </c>
      <c r="K35" s="274" t="str">
        <f>IF(バッジ取得記録!BO36&gt;=K$6,"●","　")</f>
        <v>　</v>
      </c>
      <c r="L35" s="274" t="str">
        <f>IF(バッジ取得記録!BP36&gt;=L$6,"●","　")</f>
        <v>　</v>
      </c>
      <c r="M35" s="299" t="str">
        <f>IF(バッジ取得記録!BQ36&gt;=M$6,"●","　")</f>
        <v>　</v>
      </c>
      <c r="N35" s="299" t="str">
        <f>IF(バッジ取得記録!BR36&gt;=N$6,"●","　")</f>
        <v>　</v>
      </c>
      <c r="O35" s="35"/>
      <c r="P35" s="35"/>
      <c r="Q35" s="273" t="str">
        <f>IF(バッジ取得記録!BK36&gt;=Q$7,"●","　")</f>
        <v>　</v>
      </c>
      <c r="R35" s="274" t="str">
        <f>IF(バッジ取得記録!BL36&gt;=R$7,"●","　")</f>
        <v>　</v>
      </c>
      <c r="S35" s="274" t="str">
        <f>IF(バッジ取得記録!BM36&gt;=S$7,"●","　")</f>
        <v>　</v>
      </c>
      <c r="T35" s="274" t="str">
        <f>IF(バッジ取得記録!BN36&gt;=T$7,"●","　")</f>
        <v>　</v>
      </c>
      <c r="U35" s="274" t="str">
        <f>IF(バッジ取得記録!BO36&gt;=U$7,"●","　")</f>
        <v>　</v>
      </c>
      <c r="V35" s="274" t="str">
        <f>IF(バッジ取得記録!BP36&gt;=V$7,"●","　")</f>
        <v>　</v>
      </c>
      <c r="W35" s="299" t="str">
        <f>IF(バッジ取得記録!BQ36&gt;=W$7,"●","　")</f>
        <v>　</v>
      </c>
      <c r="X35" s="299" t="str">
        <f>IF(バッジ取得記録!BR36&gt;=X$7,"●","　")</f>
        <v>　</v>
      </c>
      <c r="Y35" s="299"/>
      <c r="Z35" s="35"/>
      <c r="AA35" s="273" t="str">
        <f>IF(バッジ取得記録!BK36&gt;=AA$7,"●","　")</f>
        <v>　</v>
      </c>
      <c r="AB35" s="274" t="str">
        <f>IF(バッジ取得記録!BL36&gt;=AB$7,"●","　")</f>
        <v>　</v>
      </c>
      <c r="AC35" s="274" t="str">
        <f>IF(バッジ取得記録!BM36&gt;=AC$7,"●","　")</f>
        <v>　</v>
      </c>
      <c r="AD35" s="274" t="str">
        <f>IF(バッジ取得記録!BN36&gt;=AD$7,"●","　")</f>
        <v>　</v>
      </c>
      <c r="AE35" s="274" t="str">
        <f>IF(バッジ取得記録!BO36&gt;=AE$7,"●","　")</f>
        <v>　</v>
      </c>
      <c r="AF35" s="274" t="str">
        <f>IF(バッジ取得記録!BP36&gt;=AF$7,"●","　")</f>
        <v>　</v>
      </c>
      <c r="AG35" s="299" t="str">
        <f>IF(バッジ取得記録!BQ36&gt;=AG$7,"●","　")</f>
        <v>　</v>
      </c>
      <c r="AH35" s="299" t="str">
        <f>IF(バッジ取得記録!BR36&gt;=AH$7,"●","　")</f>
        <v>　</v>
      </c>
      <c r="AI35" s="35"/>
      <c r="AJ35" s="36"/>
      <c r="AK35" s="34"/>
      <c r="AL35" s="34"/>
      <c r="AM35" s="37"/>
      <c r="AN35" s="38"/>
      <c r="AO35" s="34"/>
      <c r="AP35" s="34"/>
      <c r="AQ35" s="34"/>
      <c r="AR35" s="34"/>
      <c r="AS35" s="34"/>
      <c r="AT35" s="34"/>
      <c r="AU35" s="34"/>
      <c r="AV35" s="37"/>
    </row>
    <row r="36" spans="1:76" s="29" customFormat="1" ht="18" customHeight="1">
      <c r="A36" s="22"/>
      <c r="B36" s="30"/>
      <c r="C36" s="31"/>
      <c r="D36" s="308" t="str">
        <f>バッジ取得記録!D37</f>
        <v>スカウト5</v>
      </c>
      <c r="E36" s="229" t="str">
        <f>IF(AJ36="","見",IF(AK36="","初",IF(AL36="",2,IF(AM36="",1,"菊"))))</f>
        <v>見</v>
      </c>
      <c r="F36" s="293" t="str">
        <f>IF(AJ36&lt;&gt;"","●","")</f>
        <v/>
      </c>
      <c r="G36" s="273" t="str">
        <f>IF(バッジ取得記録!BK37&gt;=G$6,"●","　")</f>
        <v>　</v>
      </c>
      <c r="H36" s="274" t="str">
        <f>IF(バッジ取得記録!BL37&gt;=H$6,"●","　")</f>
        <v>　</v>
      </c>
      <c r="I36" s="274" t="str">
        <f>IF(バッジ取得記録!BM37&gt;=I$6,"●","　")</f>
        <v>　</v>
      </c>
      <c r="J36" s="274" t="str">
        <f>IF(バッジ取得記録!BN37&gt;=J$6,"●","　")</f>
        <v>　</v>
      </c>
      <c r="K36" s="274" t="str">
        <f>IF(バッジ取得記録!BO37&gt;=K$6,"●","　")</f>
        <v>　</v>
      </c>
      <c r="L36" s="274" t="str">
        <f>IF(バッジ取得記録!BP37&gt;=L$6,"●","　")</f>
        <v>　</v>
      </c>
      <c r="M36" s="299" t="str">
        <f>IF(バッジ取得記録!BQ37&gt;=M$6,"●","　")</f>
        <v>　</v>
      </c>
      <c r="N36" s="299" t="str">
        <f>IF(バッジ取得記録!BR37&gt;=N$6,"●","　")</f>
        <v>　</v>
      </c>
      <c r="O36" s="35"/>
      <c r="P36" s="35"/>
      <c r="Q36" s="273" t="str">
        <f>IF(バッジ取得記録!BK37&gt;=Q$7,"●","　")</f>
        <v>　</v>
      </c>
      <c r="R36" s="274" t="str">
        <f>IF(バッジ取得記録!BL37&gt;=R$7,"●","　")</f>
        <v>　</v>
      </c>
      <c r="S36" s="274" t="str">
        <f>IF(バッジ取得記録!BM37&gt;=S$7,"●","　")</f>
        <v>　</v>
      </c>
      <c r="T36" s="274" t="str">
        <f>IF(バッジ取得記録!BN37&gt;=T$7,"●","　")</f>
        <v>　</v>
      </c>
      <c r="U36" s="274" t="str">
        <f>IF(バッジ取得記録!BO37&gt;=U$7,"●","　")</f>
        <v>　</v>
      </c>
      <c r="V36" s="274" t="str">
        <f>IF(バッジ取得記録!BP37&gt;=V$7,"●","　")</f>
        <v>　</v>
      </c>
      <c r="W36" s="299" t="str">
        <f>IF(バッジ取得記録!BQ37&gt;=W$7,"●","　")</f>
        <v>　</v>
      </c>
      <c r="X36" s="299" t="str">
        <f>IF(バッジ取得記録!BR37&gt;=X$7,"●","　")</f>
        <v>　</v>
      </c>
      <c r="Y36" s="299"/>
      <c r="Z36" s="35"/>
      <c r="AA36" s="273" t="str">
        <f>IF(バッジ取得記録!BK37&gt;=AA$7,"●","　")</f>
        <v>　</v>
      </c>
      <c r="AB36" s="274" t="str">
        <f>IF(バッジ取得記録!BL37&gt;=AB$7,"●","　")</f>
        <v>　</v>
      </c>
      <c r="AC36" s="274" t="str">
        <f>IF(バッジ取得記録!BM37&gt;=AC$7,"●","　")</f>
        <v>　</v>
      </c>
      <c r="AD36" s="274" t="str">
        <f>IF(バッジ取得記録!BN37&gt;=AD$7,"●","　")</f>
        <v>　</v>
      </c>
      <c r="AE36" s="274" t="str">
        <f>IF(バッジ取得記録!BO37&gt;=AE$7,"●","　")</f>
        <v>　</v>
      </c>
      <c r="AF36" s="274" t="str">
        <f>IF(バッジ取得記録!BP37&gt;=AF$7,"●","　")</f>
        <v>　</v>
      </c>
      <c r="AG36" s="299" t="str">
        <f>IF(バッジ取得記録!BQ37&gt;=AG$7,"●","　")</f>
        <v>　</v>
      </c>
      <c r="AH36" s="299" t="str">
        <f>IF(バッジ取得記録!BR37&gt;=AH$7,"●","　")</f>
        <v>　</v>
      </c>
      <c r="AI36" s="35"/>
      <c r="AJ36" s="38"/>
      <c r="AK36" s="34"/>
      <c r="AL36" s="34"/>
      <c r="AM36" s="37"/>
      <c r="AN36" s="38"/>
      <c r="AO36" s="34"/>
      <c r="AP36" s="34"/>
      <c r="AQ36" s="34"/>
      <c r="AR36" s="34"/>
      <c r="AS36" s="34"/>
      <c r="AT36" s="34"/>
      <c r="AU36" s="34"/>
      <c r="AV36" s="37"/>
    </row>
    <row r="37" spans="1:76" s="29" customFormat="1" ht="18" customHeight="1">
      <c r="A37" s="22"/>
      <c r="B37" s="30"/>
      <c r="C37" s="31"/>
      <c r="D37" s="308" t="str">
        <f>バッジ取得記録!D38</f>
        <v>スカウト6</v>
      </c>
      <c r="E37" s="229" t="str">
        <f>IF(AJ37="","見",IF(AK37="","初",IF(AL37="",2,IF(AM37="",1,"菊"))))</f>
        <v>見</v>
      </c>
      <c r="F37" s="293" t="str">
        <f>IF(AJ37&lt;&gt;"","●","")</f>
        <v/>
      </c>
      <c r="G37" s="273" t="str">
        <f>IF(バッジ取得記録!BK38&gt;=G$6,"●","　")</f>
        <v>　</v>
      </c>
      <c r="H37" s="274" t="str">
        <f>IF(バッジ取得記録!BL38&gt;=H$6,"●","　")</f>
        <v>　</v>
      </c>
      <c r="I37" s="274" t="str">
        <f>IF(バッジ取得記録!BM38&gt;=I$6,"●","　")</f>
        <v>　</v>
      </c>
      <c r="J37" s="274" t="str">
        <f>IF(バッジ取得記録!BN38&gt;=J$6,"●","　")</f>
        <v>　</v>
      </c>
      <c r="K37" s="274" t="str">
        <f>IF(バッジ取得記録!BO38&gt;=K$6,"●","　")</f>
        <v>　</v>
      </c>
      <c r="L37" s="274" t="str">
        <f>IF(バッジ取得記録!BP38&gt;=L$6,"●","　")</f>
        <v>　</v>
      </c>
      <c r="M37" s="299" t="str">
        <f>IF(バッジ取得記録!BQ38&gt;=M$6,"●","　")</f>
        <v>　</v>
      </c>
      <c r="N37" s="299" t="str">
        <f>IF(バッジ取得記録!BR38&gt;=N$6,"●","　")</f>
        <v>　</v>
      </c>
      <c r="O37" s="35"/>
      <c r="P37" s="35"/>
      <c r="Q37" s="273" t="str">
        <f>IF(バッジ取得記録!BK38&gt;=Q$7,"●","　")</f>
        <v>　</v>
      </c>
      <c r="R37" s="274" t="str">
        <f>IF(バッジ取得記録!BL38&gt;=R$7,"●","　")</f>
        <v>　</v>
      </c>
      <c r="S37" s="274" t="str">
        <f>IF(バッジ取得記録!BM38&gt;=S$7,"●","　")</f>
        <v>　</v>
      </c>
      <c r="T37" s="274" t="str">
        <f>IF(バッジ取得記録!BN38&gt;=T$7,"●","　")</f>
        <v>　</v>
      </c>
      <c r="U37" s="274" t="str">
        <f>IF(バッジ取得記録!BO38&gt;=U$7,"●","　")</f>
        <v>　</v>
      </c>
      <c r="V37" s="274" t="str">
        <f>IF(バッジ取得記録!BP38&gt;=V$7,"●","　")</f>
        <v>　</v>
      </c>
      <c r="W37" s="299" t="str">
        <f>IF(バッジ取得記録!BQ38&gt;=W$7,"●","　")</f>
        <v>　</v>
      </c>
      <c r="X37" s="299" t="str">
        <f>IF(バッジ取得記録!BR38&gt;=X$7,"●","　")</f>
        <v>　</v>
      </c>
      <c r="Y37" s="299"/>
      <c r="Z37" s="35"/>
      <c r="AA37" s="273" t="str">
        <f>IF(バッジ取得記録!BK38&gt;=AA$7,"●","　")</f>
        <v>　</v>
      </c>
      <c r="AB37" s="274" t="str">
        <f>IF(バッジ取得記録!BL38&gt;=AB$7,"●","　")</f>
        <v>　</v>
      </c>
      <c r="AC37" s="274" t="str">
        <f>IF(バッジ取得記録!BM38&gt;=AC$7,"●","　")</f>
        <v>　</v>
      </c>
      <c r="AD37" s="274" t="str">
        <f>IF(バッジ取得記録!BN38&gt;=AD$7,"●","　")</f>
        <v>　</v>
      </c>
      <c r="AE37" s="274" t="str">
        <f>IF(バッジ取得記録!BO38&gt;=AE$7,"●","　")</f>
        <v>　</v>
      </c>
      <c r="AF37" s="274" t="str">
        <f>IF(バッジ取得記録!BP38&gt;=AF$7,"●","　")</f>
        <v>　</v>
      </c>
      <c r="AG37" s="299" t="str">
        <f>IF(バッジ取得記録!BQ38&gt;=AG$7,"●","　")</f>
        <v>　</v>
      </c>
      <c r="AH37" s="299" t="str">
        <f>IF(バッジ取得記録!BR38&gt;=AH$7,"●","　")</f>
        <v>　</v>
      </c>
      <c r="AI37" s="35"/>
      <c r="AJ37" s="38"/>
      <c r="AK37" s="34"/>
      <c r="AL37" s="34"/>
      <c r="AM37" s="37"/>
      <c r="AN37" s="38"/>
      <c r="AO37" s="34"/>
      <c r="AP37" s="34"/>
      <c r="AQ37" s="34"/>
      <c r="AR37" s="34"/>
      <c r="AS37" s="34"/>
      <c r="AT37" s="34"/>
      <c r="AU37" s="34"/>
      <c r="AV37" s="37"/>
    </row>
    <row r="38" spans="1:76" s="29" customFormat="1" ht="18" customHeight="1">
      <c r="A38" s="22"/>
      <c r="B38" s="30"/>
      <c r="C38" s="31"/>
      <c r="D38" s="308" t="str">
        <f>バッジ取得記録!D39</f>
        <v>スカウト7</v>
      </c>
      <c r="E38" s="229" t="str">
        <f>IF(AJ38="","見",IF(AK38="","初",IF(AL38="",2,IF(AM38="",1,"菊"))))</f>
        <v>見</v>
      </c>
      <c r="F38" s="293" t="str">
        <f>IF(AJ38&lt;&gt;"","●","")</f>
        <v/>
      </c>
      <c r="G38" s="273" t="str">
        <f>IF(バッジ取得記録!BK39&gt;=G$6,"●","　")</f>
        <v>　</v>
      </c>
      <c r="H38" s="274" t="str">
        <f>IF(バッジ取得記録!BL39&gt;=H$6,"●","　")</f>
        <v>　</v>
      </c>
      <c r="I38" s="274" t="str">
        <f>IF(バッジ取得記録!BM39&gt;=I$6,"●","　")</f>
        <v>　</v>
      </c>
      <c r="J38" s="274" t="str">
        <f>IF(バッジ取得記録!BN39&gt;=J$6,"●","　")</f>
        <v>　</v>
      </c>
      <c r="K38" s="274" t="str">
        <f>IF(バッジ取得記録!BO39&gt;=K$6,"●","　")</f>
        <v>　</v>
      </c>
      <c r="L38" s="274" t="str">
        <f>IF(バッジ取得記録!BP39&gt;=L$6,"●","　")</f>
        <v>　</v>
      </c>
      <c r="M38" s="299" t="str">
        <f>IF(バッジ取得記録!BQ39&gt;=M$6,"●","　")</f>
        <v>　</v>
      </c>
      <c r="N38" s="299" t="str">
        <f>IF(バッジ取得記録!BR39&gt;=N$6,"●","　")</f>
        <v>　</v>
      </c>
      <c r="O38" s="35"/>
      <c r="P38" s="35"/>
      <c r="Q38" s="273" t="str">
        <f>IF(バッジ取得記録!BK39&gt;=Q$7,"●","　")</f>
        <v>　</v>
      </c>
      <c r="R38" s="274" t="str">
        <f>IF(バッジ取得記録!BL39&gt;=R$7,"●","　")</f>
        <v>　</v>
      </c>
      <c r="S38" s="274" t="str">
        <f>IF(バッジ取得記録!BM39&gt;=S$7,"●","　")</f>
        <v>　</v>
      </c>
      <c r="T38" s="274" t="str">
        <f>IF(バッジ取得記録!BN39&gt;=T$7,"●","　")</f>
        <v>　</v>
      </c>
      <c r="U38" s="274" t="str">
        <f>IF(バッジ取得記録!BO39&gt;=U$7,"●","　")</f>
        <v>　</v>
      </c>
      <c r="V38" s="274" t="str">
        <f>IF(バッジ取得記録!BP39&gt;=V$7,"●","　")</f>
        <v>　</v>
      </c>
      <c r="W38" s="299" t="str">
        <f>IF(バッジ取得記録!BQ39&gt;=W$7,"●","　")</f>
        <v>　</v>
      </c>
      <c r="X38" s="299" t="str">
        <f>IF(バッジ取得記録!BR39&gt;=X$7,"●","　")</f>
        <v>　</v>
      </c>
      <c r="Y38" s="299"/>
      <c r="Z38" s="35"/>
      <c r="AA38" s="273" t="str">
        <f>IF(バッジ取得記録!BK39&gt;=AA$7,"●","　")</f>
        <v>　</v>
      </c>
      <c r="AB38" s="274" t="str">
        <f>IF(バッジ取得記録!BL39&gt;=AB$7,"●","　")</f>
        <v>　</v>
      </c>
      <c r="AC38" s="274" t="str">
        <f>IF(バッジ取得記録!BM39&gt;=AC$7,"●","　")</f>
        <v>　</v>
      </c>
      <c r="AD38" s="274" t="str">
        <f>IF(バッジ取得記録!BN39&gt;=AD$7,"●","　")</f>
        <v>　</v>
      </c>
      <c r="AE38" s="274" t="str">
        <f>IF(バッジ取得記録!BO39&gt;=AE$7,"●","　")</f>
        <v>　</v>
      </c>
      <c r="AF38" s="274" t="str">
        <f>IF(バッジ取得記録!BP39&gt;=AF$7,"●","　")</f>
        <v>　</v>
      </c>
      <c r="AG38" s="299" t="str">
        <f>IF(バッジ取得記録!BQ39&gt;=AG$7,"●","　")</f>
        <v>　</v>
      </c>
      <c r="AH38" s="299" t="str">
        <f>IF(バッジ取得記録!BR39&gt;=AH$7,"●","　")</f>
        <v>　</v>
      </c>
      <c r="AI38" s="35"/>
      <c r="AJ38" s="38"/>
      <c r="AK38" s="34"/>
      <c r="AL38" s="34"/>
      <c r="AM38" s="37"/>
      <c r="AN38" s="38"/>
      <c r="AO38" s="34"/>
      <c r="AP38" s="34"/>
      <c r="AQ38" s="34"/>
      <c r="AR38" s="34"/>
      <c r="AS38" s="34"/>
      <c r="AT38" s="34"/>
      <c r="AU38" s="34"/>
      <c r="AV38" s="37"/>
    </row>
    <row r="39" spans="1:76" ht="20" thickBot="1">
      <c r="B39" s="47"/>
      <c r="C39" s="48"/>
      <c r="D39" s="310" t="str">
        <f>バッジ取得記録!D40</f>
        <v>スカウト8</v>
      </c>
      <c r="E39" s="291" t="str">
        <f>IF(AJ39="","見",IF(AK39="","初",IF(AL39="",2,IF(AM39="",1,"菊"))))</f>
        <v>見</v>
      </c>
      <c r="F39" s="295" t="str">
        <f>IF(AJ39&lt;&gt;"","●","")</f>
        <v/>
      </c>
      <c r="G39" s="302" t="str">
        <f>IF(バッジ取得記録!BK40&gt;=G$6,"●","　")</f>
        <v>　</v>
      </c>
      <c r="H39" s="303" t="str">
        <f>IF(バッジ取得記録!BL40&gt;=H$6,"●","　")</f>
        <v>　</v>
      </c>
      <c r="I39" s="303" t="str">
        <f>IF(バッジ取得記録!BM40&gt;=I$6,"●","　")</f>
        <v>　</v>
      </c>
      <c r="J39" s="303" t="str">
        <f>IF(バッジ取得記録!BN40&gt;=J$6,"●","　")</f>
        <v>　</v>
      </c>
      <c r="K39" s="303" t="str">
        <f>IF(バッジ取得記録!BO40&gt;=K$6,"●","　")</f>
        <v>　</v>
      </c>
      <c r="L39" s="303" t="str">
        <f>IF(バッジ取得記録!BP40&gt;=L$6,"●","　")</f>
        <v>　</v>
      </c>
      <c r="M39" s="304" t="str">
        <f>IF(バッジ取得記録!BQ40&gt;=M$6,"●","　")</f>
        <v>　</v>
      </c>
      <c r="N39" s="304" t="str">
        <f>IF(バッジ取得記録!BR40&gt;=N$6,"●","　")</f>
        <v>　</v>
      </c>
      <c r="O39" s="52"/>
      <c r="P39" s="52"/>
      <c r="Q39" s="302" t="str">
        <f>IF(バッジ取得記録!BK40&gt;=Q$7,"●","　")</f>
        <v>　</v>
      </c>
      <c r="R39" s="303" t="str">
        <f>IF(バッジ取得記録!BL40&gt;=R$7,"●","　")</f>
        <v>　</v>
      </c>
      <c r="S39" s="303" t="str">
        <f>IF(バッジ取得記録!BM40&gt;=S$7,"●","　")</f>
        <v>　</v>
      </c>
      <c r="T39" s="303" t="str">
        <f>IF(バッジ取得記録!BN40&gt;=T$7,"●","　")</f>
        <v>　</v>
      </c>
      <c r="U39" s="303" t="str">
        <f>IF(バッジ取得記録!BO40&gt;=U$7,"●","　")</f>
        <v>　</v>
      </c>
      <c r="V39" s="303" t="str">
        <f>IF(バッジ取得記録!BP40&gt;=V$7,"●","　")</f>
        <v>　</v>
      </c>
      <c r="W39" s="304" t="str">
        <f>IF(バッジ取得記録!BQ40&gt;=W$7,"●","　")</f>
        <v>　</v>
      </c>
      <c r="X39" s="304" t="str">
        <f>IF(バッジ取得記録!BR40&gt;=X$7,"●","　")</f>
        <v>　</v>
      </c>
      <c r="Y39" s="304"/>
      <c r="Z39" s="52"/>
      <c r="AA39" s="302" t="str">
        <f>IF(バッジ取得記録!BK40&gt;=AA$7,"●","　")</f>
        <v>　</v>
      </c>
      <c r="AB39" s="303" t="str">
        <f>IF(バッジ取得記録!BL40&gt;=AB$7,"●","　")</f>
        <v>　</v>
      </c>
      <c r="AC39" s="303" t="str">
        <f>IF(バッジ取得記録!BM40&gt;=AC$7,"●","　")</f>
        <v>　</v>
      </c>
      <c r="AD39" s="303" t="str">
        <f>IF(バッジ取得記録!BN40&gt;=AD$7,"●","　")</f>
        <v>　</v>
      </c>
      <c r="AE39" s="303" t="str">
        <f>IF(バッジ取得記録!BO40&gt;=AE$7,"●","　")</f>
        <v>　</v>
      </c>
      <c r="AF39" s="303" t="str">
        <f>IF(バッジ取得記録!BP40&gt;=AF$7,"●","　")</f>
        <v>　</v>
      </c>
      <c r="AG39" s="304" t="str">
        <f>IF(バッジ取得記録!BQ40&gt;=AG$7,"●","　")</f>
        <v>　</v>
      </c>
      <c r="AH39" s="304" t="str">
        <f>IF(バッジ取得記録!BR40&gt;=AH$7,"●","　")</f>
        <v>　</v>
      </c>
      <c r="AI39" s="52"/>
      <c r="AJ39" s="53"/>
      <c r="AK39" s="51"/>
      <c r="AL39" s="51"/>
      <c r="AM39" s="54"/>
      <c r="AN39" s="53"/>
      <c r="AO39" s="51"/>
      <c r="AP39" s="51"/>
      <c r="AQ39" s="51"/>
      <c r="AR39" s="51"/>
      <c r="AS39" s="51"/>
      <c r="AT39" s="51"/>
      <c r="AU39" s="51"/>
      <c r="AV39" s="54"/>
    </row>
    <row r="40" spans="1:76">
      <c r="E40" s="2" t="s">
        <v>153</v>
      </c>
    </row>
    <row r="43" spans="1:76">
      <c r="B43" s="266" t="s">
        <v>156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>
      <c r="B44" s="266" t="s">
        <v>155</v>
      </c>
    </row>
    <row r="45" spans="1:76">
      <c r="B45" s="266" t="s">
        <v>162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1:76">
      <c r="B46" s="266" t="s">
        <v>163</v>
      </c>
      <c r="C46" s="3"/>
    </row>
    <row r="47" spans="1:76">
      <c r="B47" s="266" t="s">
        <v>161</v>
      </c>
    </row>
  </sheetData>
  <mergeCells count="27">
    <mergeCell ref="N4:P4"/>
    <mergeCell ref="X4:Z4"/>
    <mergeCell ref="AH4:AI4"/>
    <mergeCell ref="AV4:AV7"/>
    <mergeCell ref="AU4:AU7"/>
    <mergeCell ref="AO4:AR4"/>
    <mergeCell ref="AP5:AP7"/>
    <mergeCell ref="AO5:AO7"/>
    <mergeCell ref="AT4:AT7"/>
    <mergeCell ref="AR5:AR7"/>
    <mergeCell ref="AQ5:AQ7"/>
    <mergeCell ref="AA2:AI3"/>
    <mergeCell ref="G2:P3"/>
    <mergeCell ref="B2:D5"/>
    <mergeCell ref="AS4:AS7"/>
    <mergeCell ref="AJ2:AM3"/>
    <mergeCell ref="AJ4:AJ7"/>
    <mergeCell ref="AK4:AK7"/>
    <mergeCell ref="AL4:AL7"/>
    <mergeCell ref="B6:D6"/>
    <mergeCell ref="E2:E5"/>
    <mergeCell ref="B7:D7"/>
    <mergeCell ref="F2:F3"/>
    <mergeCell ref="Q2:Z3"/>
    <mergeCell ref="AM4:AM7"/>
    <mergeCell ref="AN4:AN7"/>
    <mergeCell ref="AN2:AV3"/>
  </mergeCells>
  <phoneticPr fontId="1"/>
  <pageMargins left="0.55118110236220474" right="0.15748031496062992" top="0.19685039370078741" bottom="0.19685039370078741" header="0.19685039370078741" footer="0.23622047244094491"/>
  <pageSetup paperSize="9" scale="5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BX51"/>
  <sheetViews>
    <sheetView zoomScale="75" zoomScaleNormal="75" zoomScalePageLayoutView="75" workbookViewId="0">
      <selection activeCell="B9" sqref="B9"/>
    </sheetView>
  </sheetViews>
  <sheetFormatPr baseColWidth="12" defaultColWidth="8.7109375" defaultRowHeight="19" x14ac:dyDescent="0"/>
  <cols>
    <col min="1" max="1" width="2.85546875" style="2" customWidth="1"/>
    <col min="2" max="2" width="10" style="2" bestFit="1" customWidth="1"/>
    <col min="3" max="3" width="8" style="2" bestFit="1" customWidth="1"/>
    <col min="4" max="4" width="14.42578125" style="2" bestFit="1" customWidth="1"/>
    <col min="5" max="61" width="3.28515625" style="2" customWidth="1"/>
    <col min="62" max="62" width="3.5703125" style="2" bestFit="1" customWidth="1"/>
    <col min="63" max="76" width="4.5703125" style="3" bestFit="1" customWidth="1"/>
    <col min="77" max="237" width="13" style="2" customWidth="1"/>
    <col min="238" max="16384" width="8.7109375" style="2"/>
  </cols>
  <sheetData>
    <row r="1" spans="2:76" ht="20" thickBot="1"/>
    <row r="2" spans="2:76" ht="18" customHeight="1">
      <c r="B2" s="111" t="s">
        <v>186</v>
      </c>
      <c r="C2" s="112"/>
      <c r="D2" s="113"/>
      <c r="E2" s="214" t="s">
        <v>97</v>
      </c>
      <c r="F2" s="215"/>
      <c r="G2" s="215"/>
      <c r="H2" s="216"/>
      <c r="I2" s="142" t="s">
        <v>121</v>
      </c>
      <c r="J2" s="142"/>
      <c r="K2" s="142"/>
      <c r="L2" s="142"/>
      <c r="M2" s="142"/>
      <c r="N2" s="142"/>
      <c r="O2" s="142"/>
      <c r="P2" s="142"/>
      <c r="Q2" s="143"/>
      <c r="R2" s="107" t="s">
        <v>5</v>
      </c>
      <c r="S2" s="107"/>
      <c r="T2" s="107"/>
      <c r="U2" s="107"/>
      <c r="V2" s="107"/>
      <c r="W2" s="107"/>
      <c r="X2" s="107"/>
      <c r="Y2" s="107"/>
      <c r="Z2" s="107"/>
      <c r="AA2" s="223" t="s">
        <v>0</v>
      </c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224"/>
      <c r="BB2" s="199" t="s">
        <v>122</v>
      </c>
      <c r="BC2" s="200"/>
      <c r="BD2" s="200"/>
      <c r="BE2" s="200"/>
      <c r="BF2" s="200"/>
      <c r="BG2" s="200"/>
      <c r="BH2" s="200"/>
      <c r="BI2" s="200"/>
      <c r="BJ2" s="203" t="s">
        <v>124</v>
      </c>
      <c r="BK2" s="189" t="s">
        <v>96</v>
      </c>
      <c r="BL2" s="190"/>
      <c r="BM2" s="190"/>
      <c r="BN2" s="190"/>
      <c r="BO2" s="190"/>
      <c r="BP2" s="190"/>
      <c r="BQ2" s="190"/>
      <c r="BR2" s="191"/>
      <c r="BS2" s="168" t="s">
        <v>130</v>
      </c>
      <c r="BT2" s="169"/>
      <c r="BU2" s="169"/>
      <c r="BV2" s="169"/>
      <c r="BW2" s="169"/>
      <c r="BX2" s="170"/>
    </row>
    <row r="3" spans="2:76" ht="18" customHeight="1">
      <c r="B3" s="114"/>
      <c r="C3" s="115"/>
      <c r="D3" s="116"/>
      <c r="E3" s="217"/>
      <c r="F3" s="218"/>
      <c r="G3" s="218"/>
      <c r="H3" s="219"/>
      <c r="I3" s="144"/>
      <c r="J3" s="144"/>
      <c r="K3" s="144"/>
      <c r="L3" s="144"/>
      <c r="M3" s="144"/>
      <c r="N3" s="144"/>
      <c r="O3" s="144"/>
      <c r="P3" s="144"/>
      <c r="Q3" s="145"/>
      <c r="R3" s="109"/>
      <c r="S3" s="109"/>
      <c r="T3" s="109"/>
      <c r="U3" s="109"/>
      <c r="V3" s="109"/>
      <c r="W3" s="109"/>
      <c r="X3" s="109"/>
      <c r="Y3" s="109"/>
      <c r="Z3" s="109"/>
      <c r="AA3" s="225" t="s">
        <v>4</v>
      </c>
      <c r="AB3" s="226"/>
      <c r="AC3" s="226"/>
      <c r="AD3" s="226"/>
      <c r="AE3" s="226"/>
      <c r="AF3" s="227"/>
      <c r="AG3" s="228" t="s">
        <v>3</v>
      </c>
      <c r="AH3" s="228"/>
      <c r="AI3" s="228"/>
      <c r="AJ3" s="228"/>
      <c r="AK3" s="228"/>
      <c r="AL3" s="228"/>
      <c r="AM3" s="228"/>
      <c r="AN3" s="206" t="s">
        <v>2</v>
      </c>
      <c r="AO3" s="207"/>
      <c r="AP3" s="207"/>
      <c r="AQ3" s="207"/>
      <c r="AR3" s="207"/>
      <c r="AS3" s="207"/>
      <c r="AT3" s="208"/>
      <c r="AU3" s="106" t="s">
        <v>1</v>
      </c>
      <c r="AV3" s="106"/>
      <c r="AW3" s="106"/>
      <c r="AX3" s="106"/>
      <c r="AY3" s="106"/>
      <c r="AZ3" s="106"/>
      <c r="BA3" s="106"/>
      <c r="BB3" s="201"/>
      <c r="BC3" s="202"/>
      <c r="BD3" s="202"/>
      <c r="BE3" s="202"/>
      <c r="BF3" s="202"/>
      <c r="BG3" s="202"/>
      <c r="BH3" s="202"/>
      <c r="BI3" s="202"/>
      <c r="BJ3" s="204"/>
      <c r="BK3" s="192"/>
      <c r="BL3" s="193"/>
      <c r="BM3" s="193"/>
      <c r="BN3" s="193"/>
      <c r="BO3" s="193"/>
      <c r="BP3" s="193"/>
      <c r="BQ3" s="193"/>
      <c r="BR3" s="194"/>
      <c r="BS3" s="195" t="s">
        <v>147</v>
      </c>
      <c r="BT3" s="164"/>
      <c r="BU3" s="196"/>
      <c r="BV3" s="164" t="s">
        <v>93</v>
      </c>
      <c r="BW3" s="164"/>
      <c r="BX3" s="165"/>
    </row>
    <row r="4" spans="2:76" ht="15" customHeight="1">
      <c r="B4" s="114"/>
      <c r="C4" s="115"/>
      <c r="D4" s="116"/>
      <c r="E4" s="220"/>
      <c r="F4" s="221"/>
      <c r="G4" s="221"/>
      <c r="H4" s="222"/>
      <c r="I4" s="99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55">
        <v>9</v>
      </c>
      <c r="R4" s="9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  <c r="X4" s="7">
        <v>7</v>
      </c>
      <c r="Y4" s="7">
        <v>8</v>
      </c>
      <c r="Z4" s="98">
        <v>9</v>
      </c>
      <c r="AA4" s="9">
        <v>1</v>
      </c>
      <c r="AB4" s="7">
        <v>2</v>
      </c>
      <c r="AC4" s="7">
        <v>3</v>
      </c>
      <c r="AD4" s="7">
        <v>4</v>
      </c>
      <c r="AE4" s="7">
        <v>5</v>
      </c>
      <c r="AF4" s="55">
        <v>6</v>
      </c>
      <c r="AG4" s="9">
        <v>1</v>
      </c>
      <c r="AH4" s="7">
        <v>2</v>
      </c>
      <c r="AI4" s="7">
        <v>3</v>
      </c>
      <c r="AJ4" s="7">
        <v>4</v>
      </c>
      <c r="AK4" s="7">
        <v>5</v>
      </c>
      <c r="AL4" s="7">
        <v>6</v>
      </c>
      <c r="AM4" s="98">
        <v>7</v>
      </c>
      <c r="AN4" s="9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55">
        <v>7</v>
      </c>
      <c r="AU4" s="9">
        <v>1</v>
      </c>
      <c r="AV4" s="7">
        <v>2</v>
      </c>
      <c r="AW4" s="7">
        <v>3</v>
      </c>
      <c r="AX4" s="7">
        <v>4</v>
      </c>
      <c r="AY4" s="7">
        <v>5</v>
      </c>
      <c r="AZ4" s="7">
        <v>6</v>
      </c>
      <c r="BA4" s="98">
        <v>7</v>
      </c>
      <c r="BB4" s="9">
        <v>1</v>
      </c>
      <c r="BC4" s="7">
        <v>2</v>
      </c>
      <c r="BD4" s="7">
        <v>3</v>
      </c>
      <c r="BE4" s="7">
        <v>4</v>
      </c>
      <c r="BF4" s="7">
        <v>5</v>
      </c>
      <c r="BG4" s="7">
        <v>6</v>
      </c>
      <c r="BH4" s="7">
        <v>7</v>
      </c>
      <c r="BI4" s="98">
        <v>8</v>
      </c>
      <c r="BJ4" s="205"/>
      <c r="BK4" s="192"/>
      <c r="BL4" s="193"/>
      <c r="BM4" s="193"/>
      <c r="BN4" s="193"/>
      <c r="BO4" s="193"/>
      <c r="BP4" s="193"/>
      <c r="BQ4" s="193"/>
      <c r="BR4" s="194"/>
      <c r="BS4" s="197"/>
      <c r="BT4" s="166"/>
      <c r="BU4" s="198"/>
      <c r="BV4" s="166"/>
      <c r="BW4" s="166"/>
      <c r="BX4" s="167"/>
    </row>
    <row r="5" spans="2:76" ht="141.75" customHeight="1">
      <c r="B5" s="114"/>
      <c r="C5" s="115"/>
      <c r="D5" s="116"/>
      <c r="E5" s="56" t="s">
        <v>63</v>
      </c>
      <c r="F5" s="57" t="s">
        <v>116</v>
      </c>
      <c r="G5" s="58" t="s">
        <v>64</v>
      </c>
      <c r="H5" s="59" t="s">
        <v>51</v>
      </c>
      <c r="I5" s="10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71</v>
      </c>
      <c r="P5" s="60" t="s">
        <v>108</v>
      </c>
      <c r="Q5" s="61" t="s">
        <v>17</v>
      </c>
      <c r="R5" s="11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2" t="s">
        <v>24</v>
      </c>
      <c r="Y5" s="12" t="s">
        <v>25</v>
      </c>
      <c r="Z5" s="13" t="s">
        <v>49</v>
      </c>
      <c r="AA5" s="11" t="s">
        <v>26</v>
      </c>
      <c r="AB5" s="12" t="s">
        <v>27</v>
      </c>
      <c r="AC5" s="12" t="s">
        <v>28</v>
      </c>
      <c r="AD5" s="12" t="s">
        <v>29</v>
      </c>
      <c r="AE5" s="12" t="s">
        <v>30</v>
      </c>
      <c r="AF5" s="61" t="s">
        <v>31</v>
      </c>
      <c r="AG5" s="11" t="s">
        <v>32</v>
      </c>
      <c r="AH5" s="12" t="s">
        <v>33</v>
      </c>
      <c r="AI5" s="12" t="s">
        <v>34</v>
      </c>
      <c r="AJ5" s="12" t="s">
        <v>35</v>
      </c>
      <c r="AK5" s="12" t="s">
        <v>69</v>
      </c>
      <c r="AL5" s="12" t="s">
        <v>36</v>
      </c>
      <c r="AM5" s="13" t="s">
        <v>37</v>
      </c>
      <c r="AN5" s="11" t="s">
        <v>38</v>
      </c>
      <c r="AO5" s="12" t="s">
        <v>39</v>
      </c>
      <c r="AP5" s="12" t="s">
        <v>40</v>
      </c>
      <c r="AQ5" s="12" t="s">
        <v>41</v>
      </c>
      <c r="AR5" s="12" t="s">
        <v>42</v>
      </c>
      <c r="AS5" s="12" t="s">
        <v>43</v>
      </c>
      <c r="AT5" s="61" t="s">
        <v>66</v>
      </c>
      <c r="AU5" s="11" t="s">
        <v>44</v>
      </c>
      <c r="AV5" s="12" t="s">
        <v>46</v>
      </c>
      <c r="AW5" s="12" t="s">
        <v>45</v>
      </c>
      <c r="AX5" s="12" t="s">
        <v>47</v>
      </c>
      <c r="AY5" s="12" t="s">
        <v>48</v>
      </c>
      <c r="AZ5" s="12" t="s">
        <v>67</v>
      </c>
      <c r="BA5" s="13" t="s">
        <v>57</v>
      </c>
      <c r="BB5" s="11" t="s">
        <v>6</v>
      </c>
      <c r="BC5" s="12" t="s">
        <v>58</v>
      </c>
      <c r="BD5" s="12" t="s">
        <v>7</v>
      </c>
      <c r="BE5" s="12" t="s">
        <v>8</v>
      </c>
      <c r="BF5" s="12" t="s">
        <v>9</v>
      </c>
      <c r="BG5" s="12" t="s">
        <v>10</v>
      </c>
      <c r="BH5" s="12" t="s">
        <v>59</v>
      </c>
      <c r="BI5" s="13" t="s">
        <v>60</v>
      </c>
      <c r="BJ5" s="62" t="s">
        <v>68</v>
      </c>
      <c r="BK5" s="63" t="s">
        <v>72</v>
      </c>
      <c r="BL5" s="64" t="s">
        <v>79</v>
      </c>
      <c r="BM5" s="64" t="s">
        <v>80</v>
      </c>
      <c r="BN5" s="64" t="s">
        <v>81</v>
      </c>
      <c r="BO5" s="64" t="s">
        <v>82</v>
      </c>
      <c r="BP5" s="64" t="s">
        <v>83</v>
      </c>
      <c r="BQ5" s="64" t="s">
        <v>74</v>
      </c>
      <c r="BR5" s="65" t="s">
        <v>73</v>
      </c>
      <c r="BS5" s="174" t="s">
        <v>146</v>
      </c>
      <c r="BT5" s="171" t="s">
        <v>120</v>
      </c>
      <c r="BU5" s="267" t="s">
        <v>118</v>
      </c>
      <c r="BV5" s="177" t="s">
        <v>146</v>
      </c>
      <c r="BW5" s="171" t="s">
        <v>120</v>
      </c>
      <c r="BX5" s="270" t="s">
        <v>119</v>
      </c>
    </row>
    <row r="6" spans="2:76">
      <c r="B6" s="114"/>
      <c r="C6" s="115"/>
      <c r="D6" s="116"/>
      <c r="E6" s="56"/>
      <c r="F6" s="57"/>
      <c r="G6" s="58"/>
      <c r="H6" s="66"/>
      <c r="I6" s="184">
        <v>1</v>
      </c>
      <c r="J6" s="184"/>
      <c r="K6" s="184"/>
      <c r="L6" s="184"/>
      <c r="M6" s="184"/>
      <c r="N6" s="184"/>
      <c r="O6" s="184"/>
      <c r="P6" s="184"/>
      <c r="Q6" s="185"/>
      <c r="R6" s="183">
        <v>1</v>
      </c>
      <c r="S6" s="184"/>
      <c r="T6" s="184"/>
      <c r="U6" s="184"/>
      <c r="V6" s="184"/>
      <c r="W6" s="184"/>
      <c r="X6" s="184"/>
      <c r="Y6" s="184"/>
      <c r="Z6" s="185"/>
      <c r="AA6" s="183">
        <v>1</v>
      </c>
      <c r="AB6" s="184"/>
      <c r="AC6" s="184"/>
      <c r="AD6" s="184"/>
      <c r="AE6" s="184"/>
      <c r="AF6" s="185"/>
      <c r="AG6" s="183">
        <v>1</v>
      </c>
      <c r="AH6" s="184"/>
      <c r="AI6" s="184"/>
      <c r="AJ6" s="184"/>
      <c r="AK6" s="184"/>
      <c r="AL6" s="184"/>
      <c r="AM6" s="185"/>
      <c r="AN6" s="183">
        <v>1</v>
      </c>
      <c r="AO6" s="184"/>
      <c r="AP6" s="184"/>
      <c r="AQ6" s="184"/>
      <c r="AR6" s="184"/>
      <c r="AS6" s="184"/>
      <c r="AT6" s="185"/>
      <c r="AU6" s="183">
        <v>1</v>
      </c>
      <c r="AV6" s="184"/>
      <c r="AW6" s="184"/>
      <c r="AX6" s="184"/>
      <c r="AY6" s="184"/>
      <c r="AZ6" s="184"/>
      <c r="BA6" s="185"/>
      <c r="BB6" s="183">
        <v>1</v>
      </c>
      <c r="BC6" s="184"/>
      <c r="BD6" s="184"/>
      <c r="BE6" s="184"/>
      <c r="BF6" s="184"/>
      <c r="BG6" s="184"/>
      <c r="BH6" s="184"/>
      <c r="BI6" s="184"/>
      <c r="BJ6" s="67">
        <v>3</v>
      </c>
      <c r="BK6" s="68">
        <v>3</v>
      </c>
      <c r="BL6" s="69">
        <v>3</v>
      </c>
      <c r="BM6" s="69">
        <v>4</v>
      </c>
      <c r="BN6" s="69">
        <v>3</v>
      </c>
      <c r="BO6" s="69">
        <v>4</v>
      </c>
      <c r="BP6" s="69">
        <v>3</v>
      </c>
      <c r="BQ6" s="69">
        <v>3</v>
      </c>
      <c r="BR6" s="70">
        <v>6</v>
      </c>
      <c r="BS6" s="175"/>
      <c r="BT6" s="172"/>
      <c r="BU6" s="268"/>
      <c r="BV6" s="178"/>
      <c r="BW6" s="172"/>
      <c r="BX6" s="271"/>
    </row>
    <row r="7" spans="2:76">
      <c r="B7" s="114"/>
      <c r="C7" s="115"/>
      <c r="D7" s="116"/>
      <c r="E7" s="71"/>
      <c r="F7" s="57"/>
      <c r="G7" s="72"/>
      <c r="H7" s="73"/>
      <c r="I7" s="187">
        <v>1</v>
      </c>
      <c r="J7" s="187"/>
      <c r="K7" s="187"/>
      <c r="L7" s="187"/>
      <c r="M7" s="187"/>
      <c r="N7" s="187"/>
      <c r="O7" s="187"/>
      <c r="P7" s="187"/>
      <c r="Q7" s="188"/>
      <c r="R7" s="186">
        <v>1</v>
      </c>
      <c r="S7" s="187"/>
      <c r="T7" s="187"/>
      <c r="U7" s="187"/>
      <c r="V7" s="187"/>
      <c r="W7" s="187"/>
      <c r="X7" s="187"/>
      <c r="Y7" s="187"/>
      <c r="Z7" s="188"/>
      <c r="AA7" s="186">
        <v>1</v>
      </c>
      <c r="AB7" s="187"/>
      <c r="AC7" s="187"/>
      <c r="AD7" s="187"/>
      <c r="AE7" s="187"/>
      <c r="AF7" s="188"/>
      <c r="AG7" s="186">
        <v>1</v>
      </c>
      <c r="AH7" s="187"/>
      <c r="AI7" s="187"/>
      <c r="AJ7" s="187"/>
      <c r="AK7" s="187"/>
      <c r="AL7" s="187"/>
      <c r="AM7" s="188"/>
      <c r="AN7" s="186">
        <v>2</v>
      </c>
      <c r="AO7" s="187"/>
      <c r="AP7" s="187"/>
      <c r="AQ7" s="187"/>
      <c r="AR7" s="187"/>
      <c r="AS7" s="187"/>
      <c r="AT7" s="188"/>
      <c r="AU7" s="186">
        <v>1</v>
      </c>
      <c r="AV7" s="187"/>
      <c r="AW7" s="187"/>
      <c r="AX7" s="187"/>
      <c r="AY7" s="187"/>
      <c r="AZ7" s="187"/>
      <c r="BA7" s="188"/>
      <c r="BB7" s="186">
        <v>1</v>
      </c>
      <c r="BC7" s="187"/>
      <c r="BD7" s="187"/>
      <c r="BE7" s="187"/>
      <c r="BF7" s="187"/>
      <c r="BG7" s="187"/>
      <c r="BH7" s="187"/>
      <c r="BI7" s="187"/>
      <c r="BJ7" s="74">
        <v>2</v>
      </c>
      <c r="BK7" s="68">
        <v>2</v>
      </c>
      <c r="BL7" s="69">
        <v>2</v>
      </c>
      <c r="BM7" s="69">
        <v>3</v>
      </c>
      <c r="BN7" s="69">
        <v>2</v>
      </c>
      <c r="BO7" s="69">
        <v>3</v>
      </c>
      <c r="BP7" s="69">
        <v>2</v>
      </c>
      <c r="BQ7" s="69">
        <v>2</v>
      </c>
      <c r="BR7" s="70">
        <v>3</v>
      </c>
      <c r="BS7" s="175"/>
      <c r="BT7" s="172"/>
      <c r="BU7" s="268"/>
      <c r="BV7" s="178"/>
      <c r="BW7" s="172"/>
      <c r="BX7" s="271"/>
    </row>
    <row r="8" spans="2:76" ht="20" thickBot="1">
      <c r="B8" s="211"/>
      <c r="C8" s="212"/>
      <c r="D8" s="213"/>
      <c r="E8" s="86"/>
      <c r="F8" s="87"/>
      <c r="G8" s="88"/>
      <c r="H8" s="89"/>
      <c r="I8" s="181">
        <v>1</v>
      </c>
      <c r="J8" s="181"/>
      <c r="K8" s="181"/>
      <c r="L8" s="181"/>
      <c r="M8" s="181"/>
      <c r="N8" s="181"/>
      <c r="O8" s="181"/>
      <c r="P8" s="181"/>
      <c r="Q8" s="182"/>
      <c r="R8" s="180">
        <v>1</v>
      </c>
      <c r="S8" s="181"/>
      <c r="T8" s="181"/>
      <c r="U8" s="181"/>
      <c r="V8" s="181"/>
      <c r="W8" s="181"/>
      <c r="X8" s="181"/>
      <c r="Y8" s="181"/>
      <c r="Z8" s="182"/>
      <c r="AA8" s="180">
        <v>2</v>
      </c>
      <c r="AB8" s="181"/>
      <c r="AC8" s="181"/>
      <c r="AD8" s="181"/>
      <c r="AE8" s="181"/>
      <c r="AF8" s="182"/>
      <c r="AG8" s="180">
        <v>1</v>
      </c>
      <c r="AH8" s="181"/>
      <c r="AI8" s="181"/>
      <c r="AJ8" s="181"/>
      <c r="AK8" s="181"/>
      <c r="AL8" s="181"/>
      <c r="AM8" s="182"/>
      <c r="AN8" s="180">
        <v>1</v>
      </c>
      <c r="AO8" s="181"/>
      <c r="AP8" s="181"/>
      <c r="AQ8" s="181"/>
      <c r="AR8" s="181"/>
      <c r="AS8" s="181"/>
      <c r="AT8" s="182"/>
      <c r="AU8" s="180">
        <v>1</v>
      </c>
      <c r="AV8" s="181"/>
      <c r="AW8" s="181"/>
      <c r="AX8" s="181"/>
      <c r="AY8" s="181"/>
      <c r="AZ8" s="181"/>
      <c r="BA8" s="182"/>
      <c r="BB8" s="180">
        <v>1</v>
      </c>
      <c r="BC8" s="181"/>
      <c r="BD8" s="181"/>
      <c r="BE8" s="181"/>
      <c r="BF8" s="181"/>
      <c r="BG8" s="181"/>
      <c r="BH8" s="181"/>
      <c r="BI8" s="181"/>
      <c r="BJ8" s="90">
        <v>1</v>
      </c>
      <c r="BK8" s="91">
        <v>1</v>
      </c>
      <c r="BL8" s="92">
        <v>1</v>
      </c>
      <c r="BM8" s="92">
        <v>2</v>
      </c>
      <c r="BN8" s="92">
        <v>1</v>
      </c>
      <c r="BO8" s="92">
        <v>1</v>
      </c>
      <c r="BP8" s="92">
        <v>1</v>
      </c>
      <c r="BQ8" s="92">
        <v>1</v>
      </c>
      <c r="BR8" s="93">
        <v>1</v>
      </c>
      <c r="BS8" s="176"/>
      <c r="BT8" s="173"/>
      <c r="BU8" s="269"/>
      <c r="BV8" s="179"/>
      <c r="BW8" s="173"/>
      <c r="BX8" s="272"/>
    </row>
    <row r="9" spans="2:76" s="29" customFormat="1" ht="18" customHeight="1">
      <c r="B9" s="254" t="s">
        <v>164</v>
      </c>
      <c r="C9" s="255" t="s">
        <v>126</v>
      </c>
      <c r="D9" s="256" t="s">
        <v>136</v>
      </c>
      <c r="E9" s="273" t="str">
        <f>IF(COUNTBLANK(進歩状況一覧!AJ8:AM8)=3,"●","")</f>
        <v/>
      </c>
      <c r="F9" s="274" t="str">
        <f>IF(COUNTBLANK(進歩状況一覧!AJ8:AM8)=2,"●","")</f>
        <v/>
      </c>
      <c r="G9" s="274" t="str">
        <f>IF(COUNTBLANK(進歩状況一覧!AJ8:AM8)=1,"●","")</f>
        <v/>
      </c>
      <c r="H9" s="275" t="str">
        <f>IF(COUNTBLANK(進歩状況一覧!AJ8:AM8)=0,"●","")</f>
        <v/>
      </c>
      <c r="I9" s="241" t="s">
        <v>95</v>
      </c>
      <c r="J9" s="242"/>
      <c r="K9" s="242" t="s">
        <v>95</v>
      </c>
      <c r="L9" s="242"/>
      <c r="M9" s="242"/>
      <c r="N9" s="242"/>
      <c r="O9" s="242"/>
      <c r="P9" s="242" t="s">
        <v>95</v>
      </c>
      <c r="Q9" s="243"/>
      <c r="R9" s="241"/>
      <c r="S9" s="242"/>
      <c r="T9" s="242" t="s">
        <v>129</v>
      </c>
      <c r="U9" s="242" t="s">
        <v>129</v>
      </c>
      <c r="V9" s="242"/>
      <c r="W9" s="242"/>
      <c r="X9" s="242"/>
      <c r="Y9" s="242"/>
      <c r="Z9" s="244"/>
      <c r="AA9" s="241" t="s">
        <v>95</v>
      </c>
      <c r="AB9" s="242" t="s">
        <v>95</v>
      </c>
      <c r="AC9" s="242"/>
      <c r="AD9" s="242"/>
      <c r="AE9" s="242" t="s">
        <v>95</v>
      </c>
      <c r="AF9" s="243"/>
      <c r="AG9" s="241"/>
      <c r="AH9" s="242"/>
      <c r="AI9" s="242" t="s">
        <v>95</v>
      </c>
      <c r="AJ9" s="242" t="s">
        <v>95</v>
      </c>
      <c r="AK9" s="242"/>
      <c r="AL9" s="242"/>
      <c r="AM9" s="244"/>
      <c r="AN9" s="241" t="s">
        <v>95</v>
      </c>
      <c r="AO9" s="242" t="s">
        <v>95</v>
      </c>
      <c r="AP9" s="242" t="s">
        <v>95</v>
      </c>
      <c r="AQ9" s="242"/>
      <c r="AR9" s="242"/>
      <c r="AS9" s="242" t="s">
        <v>95</v>
      </c>
      <c r="AT9" s="243"/>
      <c r="AU9" s="241"/>
      <c r="AV9" s="242"/>
      <c r="AW9" s="242"/>
      <c r="AX9" s="242" t="s">
        <v>95</v>
      </c>
      <c r="AY9" s="242"/>
      <c r="AZ9" s="242"/>
      <c r="BA9" s="244"/>
      <c r="BB9" s="241"/>
      <c r="BC9" s="242" t="s">
        <v>95</v>
      </c>
      <c r="BD9" s="242" t="s">
        <v>95</v>
      </c>
      <c r="BE9" s="242"/>
      <c r="BF9" s="242"/>
      <c r="BG9" s="242" t="s">
        <v>95</v>
      </c>
      <c r="BH9" s="242"/>
      <c r="BI9" s="244"/>
      <c r="BJ9" s="232">
        <f>COUNTIF(I9:BI9,"◎")</f>
        <v>2</v>
      </c>
      <c r="BK9" s="278">
        <f>COUNTIF(I9:Q9,"◎")+COUNTIF(I9:Q9,"○")</f>
        <v>3</v>
      </c>
      <c r="BL9" s="229">
        <f>COUNTIF(R9:Z9,"◎")+COUNTIF(R9:Z9,"○")</f>
        <v>2</v>
      </c>
      <c r="BM9" s="229">
        <f>COUNTIF(AA9:AF9,"◎")+COUNTIF(AA9:AF9,"○")</f>
        <v>3</v>
      </c>
      <c r="BN9" s="229">
        <f>COUNTIF(AG9:AM9,"◎")+COUNTIF(AG9:AM9,"○")</f>
        <v>2</v>
      </c>
      <c r="BO9" s="229">
        <f>COUNTIF(AN9:AT9,"◎")+COUNTIF(AN9:AT9,"○")</f>
        <v>4</v>
      </c>
      <c r="BP9" s="229">
        <f>COUNTIF(AU9:BA9,"◎")+COUNTIF(AU9:BA9,"○")</f>
        <v>1</v>
      </c>
      <c r="BQ9" s="229">
        <f>COUNTIF(BB9:BI9,"◎")+COUNTIF(BB9:BI9,"○")</f>
        <v>3</v>
      </c>
      <c r="BR9" s="232">
        <f>BJ9</f>
        <v>2</v>
      </c>
      <c r="BS9" s="260"/>
      <c r="BT9" s="280">
        <f>SUM(BK9:BQ9)</f>
        <v>18</v>
      </c>
      <c r="BU9" s="229">
        <f t="shared" ref="BU9:BU40" si="0">BT9-BS9</f>
        <v>18</v>
      </c>
      <c r="BV9" s="262"/>
      <c r="BW9" s="280">
        <f t="shared" ref="BW9:BW40" si="1">BR9</f>
        <v>2</v>
      </c>
      <c r="BX9" s="232">
        <f t="shared" ref="BX9:BX40" si="2">BW9-BV9</f>
        <v>2</v>
      </c>
    </row>
    <row r="10" spans="2:76" s="29" customFormat="1" ht="18" customHeight="1">
      <c r="B10" s="254"/>
      <c r="C10" s="255" t="s">
        <v>65</v>
      </c>
      <c r="D10" s="256" t="s">
        <v>137</v>
      </c>
      <c r="E10" s="273" t="str">
        <f>IF(COUNTBLANK(進歩状況一覧!AJ9:AM9)=3,"●","")</f>
        <v/>
      </c>
      <c r="F10" s="274" t="str">
        <f>IF(COUNTBLANK(進歩状況一覧!AJ9:AM9)=2,"●","")</f>
        <v/>
      </c>
      <c r="G10" s="274" t="str">
        <f>IF(COUNTBLANK(進歩状況一覧!AJ9:AM9)=1,"●","")</f>
        <v/>
      </c>
      <c r="H10" s="275" t="str">
        <f>IF(COUNTBLANK(進歩状況一覧!AJ9:AM9)=0,"●","")</f>
        <v/>
      </c>
      <c r="I10" s="241"/>
      <c r="J10" s="242"/>
      <c r="K10" s="242" t="s">
        <v>95</v>
      </c>
      <c r="L10" s="242"/>
      <c r="M10" s="242"/>
      <c r="N10" s="242"/>
      <c r="O10" s="242"/>
      <c r="P10" s="242"/>
      <c r="Q10" s="243"/>
      <c r="R10" s="241"/>
      <c r="S10" s="242"/>
      <c r="T10" s="242"/>
      <c r="U10" s="242" t="s">
        <v>129</v>
      </c>
      <c r="V10" s="242"/>
      <c r="W10" s="242"/>
      <c r="X10" s="242"/>
      <c r="Y10" s="242"/>
      <c r="Z10" s="244"/>
      <c r="AA10" s="241"/>
      <c r="AB10" s="242"/>
      <c r="AC10" s="242"/>
      <c r="AD10" s="242" t="s">
        <v>95</v>
      </c>
      <c r="AE10" s="242" t="s">
        <v>95</v>
      </c>
      <c r="AF10" s="243"/>
      <c r="AG10" s="241"/>
      <c r="AH10" s="242"/>
      <c r="AI10" s="242" t="s">
        <v>95</v>
      </c>
      <c r="AJ10" s="242"/>
      <c r="AK10" s="242"/>
      <c r="AL10" s="242"/>
      <c r="AM10" s="244"/>
      <c r="AN10" s="241"/>
      <c r="AO10" s="242"/>
      <c r="AP10" s="242" t="s">
        <v>95</v>
      </c>
      <c r="AQ10" s="242"/>
      <c r="AR10" s="242"/>
      <c r="AS10" s="242"/>
      <c r="AT10" s="243"/>
      <c r="AU10" s="241"/>
      <c r="AV10" s="242"/>
      <c r="AW10" s="242"/>
      <c r="AX10" s="242"/>
      <c r="AY10" s="242"/>
      <c r="AZ10" s="242" t="s">
        <v>95</v>
      </c>
      <c r="BA10" s="244"/>
      <c r="BB10" s="241"/>
      <c r="BC10" s="242"/>
      <c r="BD10" s="242" t="s">
        <v>95</v>
      </c>
      <c r="BE10" s="242"/>
      <c r="BF10" s="242"/>
      <c r="BG10" s="242" t="s">
        <v>95</v>
      </c>
      <c r="BH10" s="242"/>
      <c r="BI10" s="244"/>
      <c r="BJ10" s="232">
        <f t="shared" ref="BJ10:BJ40" si="3">COUNTIF(I10:BI10,"◎")</f>
        <v>1</v>
      </c>
      <c r="BK10" s="278">
        <f t="shared" ref="BK10:BK40" si="4">COUNTIF(I10:Q10,"◎")+COUNTIF(I10:Q10,"○")</f>
        <v>1</v>
      </c>
      <c r="BL10" s="229">
        <f t="shared" ref="BL10:BL40" si="5">COUNTIF(R10:Z10,"◎")+COUNTIF(R10:Z10,"○")</f>
        <v>1</v>
      </c>
      <c r="BM10" s="229">
        <f t="shared" ref="BM10:BM40" si="6">COUNTIF(AA10:AF10,"◎")+COUNTIF(AA10:AF10,"○")</f>
        <v>2</v>
      </c>
      <c r="BN10" s="229">
        <f t="shared" ref="BN10:BN40" si="7">COUNTIF(AG10:AM10,"◎")+COUNTIF(AG10:AM10,"○")</f>
        <v>1</v>
      </c>
      <c r="BO10" s="229">
        <f t="shared" ref="BO10:BO40" si="8">COUNTIF(AN10:AT10,"◎")+COUNTIF(AN10:AT10,"○")</f>
        <v>1</v>
      </c>
      <c r="BP10" s="229">
        <f t="shared" ref="BP10:BP40" si="9">COUNTIF(AU10:BA10,"◎")+COUNTIF(AU10:BA10,"○")</f>
        <v>1</v>
      </c>
      <c r="BQ10" s="229">
        <f t="shared" ref="BQ10:BQ40" si="10">COUNTIF(BB10:BI10,"◎")+COUNTIF(BB10:BI10,"○")</f>
        <v>2</v>
      </c>
      <c r="BR10" s="232">
        <f t="shared" ref="BR10:BR40" si="11">BJ10</f>
        <v>1</v>
      </c>
      <c r="BS10" s="260"/>
      <c r="BT10" s="280">
        <f t="shared" ref="BT10:BT21" si="12">SUM(BK10:BQ10)</f>
        <v>9</v>
      </c>
      <c r="BU10" s="229">
        <f t="shared" si="0"/>
        <v>9</v>
      </c>
      <c r="BV10" s="262"/>
      <c r="BW10" s="280">
        <f t="shared" si="1"/>
        <v>1</v>
      </c>
      <c r="BX10" s="232">
        <f t="shared" si="2"/>
        <v>1</v>
      </c>
    </row>
    <row r="11" spans="2:76" s="29" customFormat="1" ht="18" customHeight="1">
      <c r="B11" s="254"/>
      <c r="C11" s="255"/>
      <c r="D11" s="256" t="s">
        <v>138</v>
      </c>
      <c r="E11" s="274" t="str">
        <f>IF(COUNTBLANK(進歩状況一覧!AJ10:AM10)=3,"●","")</f>
        <v/>
      </c>
      <c r="F11" s="274" t="str">
        <f>IF(COUNTBLANK(進歩状況一覧!AJ10:AM10)=2,"●","")</f>
        <v/>
      </c>
      <c r="G11" s="274" t="str">
        <f>IF(COUNTBLANK(進歩状況一覧!AJ10:AM10)=1,"●","")</f>
        <v/>
      </c>
      <c r="H11" s="275" t="str">
        <f>IF(COUNTBLANK(進歩状況一覧!AJ10:AM10)=0,"●","")</f>
        <v/>
      </c>
      <c r="I11" s="242" t="s">
        <v>95</v>
      </c>
      <c r="J11" s="242"/>
      <c r="K11" s="242"/>
      <c r="L11" s="242"/>
      <c r="M11" s="242"/>
      <c r="N11" s="242"/>
      <c r="O11" s="242"/>
      <c r="P11" s="242"/>
      <c r="Q11" s="244"/>
      <c r="R11" s="241"/>
      <c r="S11" s="242"/>
      <c r="T11" s="242"/>
      <c r="U11" s="242" t="s">
        <v>129</v>
      </c>
      <c r="V11" s="242" t="s">
        <v>129</v>
      </c>
      <c r="W11" s="242"/>
      <c r="X11" s="242"/>
      <c r="Y11" s="242"/>
      <c r="Z11" s="244"/>
      <c r="AA11" s="241"/>
      <c r="AB11" s="242" t="s">
        <v>95</v>
      </c>
      <c r="AC11" s="242"/>
      <c r="AD11" s="242"/>
      <c r="AE11" s="242" t="s">
        <v>95</v>
      </c>
      <c r="AF11" s="244"/>
      <c r="AG11" s="241"/>
      <c r="AH11" s="242"/>
      <c r="AI11" s="242"/>
      <c r="AJ11" s="242"/>
      <c r="AK11" s="242"/>
      <c r="AL11" s="242"/>
      <c r="AM11" s="244"/>
      <c r="AN11" s="241"/>
      <c r="AO11" s="242" t="s">
        <v>95</v>
      </c>
      <c r="AP11" s="242" t="s">
        <v>95</v>
      </c>
      <c r="AQ11" s="242" t="s">
        <v>95</v>
      </c>
      <c r="AR11" s="242"/>
      <c r="AS11" s="242"/>
      <c r="AT11" s="243"/>
      <c r="AU11" s="241"/>
      <c r="AV11" s="242"/>
      <c r="AW11" s="242"/>
      <c r="AX11" s="242"/>
      <c r="AY11" s="242"/>
      <c r="AZ11" s="242"/>
      <c r="BA11" s="244"/>
      <c r="BB11" s="241"/>
      <c r="BC11" s="242"/>
      <c r="BD11" s="242" t="s">
        <v>95</v>
      </c>
      <c r="BE11" s="242"/>
      <c r="BF11" s="242"/>
      <c r="BG11" s="242" t="s">
        <v>95</v>
      </c>
      <c r="BH11" s="242"/>
      <c r="BI11" s="244"/>
      <c r="BJ11" s="232">
        <f>COUNTIF(I11:BI11,"◎")</f>
        <v>2</v>
      </c>
      <c r="BK11" s="278">
        <f>COUNTIF(I11:Q11,"◎")+COUNTIF(I11:Q11,"○")</f>
        <v>1</v>
      </c>
      <c r="BL11" s="229">
        <f>COUNTIF(R11:Z11,"◎")+COUNTIF(R11:Z11,"○")</f>
        <v>2</v>
      </c>
      <c r="BM11" s="229">
        <f>COUNTIF(AA11:AF11,"◎")+COUNTIF(AA11:AF11,"○")</f>
        <v>2</v>
      </c>
      <c r="BN11" s="229">
        <f>COUNTIF(AG11:AM11,"◎")+COUNTIF(AG11:AM11,"○")</f>
        <v>0</v>
      </c>
      <c r="BO11" s="229">
        <f>COUNTIF(AN11:AT11,"◎")+COUNTIF(AN11:AT11,"○")</f>
        <v>3</v>
      </c>
      <c r="BP11" s="229">
        <f>COUNTIF(AU11:BA11,"◎")+COUNTIF(AU11:BA11,"○")</f>
        <v>0</v>
      </c>
      <c r="BQ11" s="229">
        <f>COUNTIF(BB11:BI11,"◎")+COUNTIF(BB11:BI11,"○")</f>
        <v>2</v>
      </c>
      <c r="BR11" s="232">
        <f>BJ11</f>
        <v>2</v>
      </c>
      <c r="BS11" s="260"/>
      <c r="BT11" s="280">
        <f>SUM(BK11:BQ11)</f>
        <v>10</v>
      </c>
      <c r="BU11" s="229">
        <f>BT11-BS11</f>
        <v>10</v>
      </c>
      <c r="BV11" s="262"/>
      <c r="BW11" s="280">
        <f>BR11</f>
        <v>2</v>
      </c>
      <c r="BX11" s="232">
        <f>BW11-BV11</f>
        <v>2</v>
      </c>
    </row>
    <row r="12" spans="2:76" s="29" customFormat="1" ht="18" customHeight="1">
      <c r="B12" s="254"/>
      <c r="C12" s="255"/>
      <c r="D12" s="256" t="s">
        <v>139</v>
      </c>
      <c r="E12" s="273" t="str">
        <f>IF(COUNTBLANK(進歩状況一覧!AJ11:AM11)=3,"●","")</f>
        <v/>
      </c>
      <c r="F12" s="274" t="str">
        <f>IF(COUNTBLANK(進歩状況一覧!AJ11:AM11)=2,"●","")</f>
        <v/>
      </c>
      <c r="G12" s="274" t="str">
        <f>IF(COUNTBLANK(進歩状況一覧!AJ11:AM11)=1,"●","")</f>
        <v/>
      </c>
      <c r="H12" s="275" t="str">
        <f>IF(COUNTBLANK(進歩状況一覧!AJ11:AM11)=0,"●","")</f>
        <v/>
      </c>
      <c r="I12" s="242"/>
      <c r="J12" s="242"/>
      <c r="K12" s="242"/>
      <c r="L12" s="242"/>
      <c r="M12" s="242"/>
      <c r="N12" s="242"/>
      <c r="O12" s="242"/>
      <c r="P12" s="242"/>
      <c r="Q12" s="244"/>
      <c r="R12" s="241"/>
      <c r="S12" s="242"/>
      <c r="T12" s="242" t="s">
        <v>129</v>
      </c>
      <c r="U12" s="242" t="s">
        <v>129</v>
      </c>
      <c r="V12" s="242"/>
      <c r="W12" s="242"/>
      <c r="X12" s="242"/>
      <c r="Y12" s="242"/>
      <c r="Z12" s="244"/>
      <c r="AA12" s="241"/>
      <c r="AB12" s="242"/>
      <c r="AC12" s="242"/>
      <c r="AD12" s="242"/>
      <c r="AE12" s="242"/>
      <c r="AF12" s="244"/>
      <c r="AG12" s="241"/>
      <c r="AH12" s="242"/>
      <c r="AI12" s="242"/>
      <c r="AJ12" s="242"/>
      <c r="AK12" s="242"/>
      <c r="AL12" s="242"/>
      <c r="AM12" s="244"/>
      <c r="AN12" s="241"/>
      <c r="AO12" s="242"/>
      <c r="AP12" s="242"/>
      <c r="AQ12" s="242"/>
      <c r="AR12" s="242"/>
      <c r="AS12" s="242"/>
      <c r="AT12" s="243"/>
      <c r="AU12" s="241"/>
      <c r="AV12" s="242"/>
      <c r="AW12" s="242"/>
      <c r="AX12" s="242"/>
      <c r="AY12" s="242"/>
      <c r="AZ12" s="242"/>
      <c r="BA12" s="244"/>
      <c r="BB12" s="241"/>
      <c r="BC12" s="242"/>
      <c r="BD12" s="242"/>
      <c r="BE12" s="242"/>
      <c r="BF12" s="242"/>
      <c r="BG12" s="242"/>
      <c r="BH12" s="242"/>
      <c r="BI12" s="244"/>
      <c r="BJ12" s="232">
        <f>COUNTIF(I12:BI12,"◎")</f>
        <v>2</v>
      </c>
      <c r="BK12" s="278">
        <f>COUNTIF(I12:Q12,"◎")+COUNTIF(I12:Q12,"○")</f>
        <v>0</v>
      </c>
      <c r="BL12" s="229">
        <f>COUNTIF(R12:Z12,"◎")+COUNTIF(R12:Z12,"○")</f>
        <v>2</v>
      </c>
      <c r="BM12" s="229">
        <f>COUNTIF(AA12:AF12,"◎")+COUNTIF(AA12:AF12,"○")</f>
        <v>0</v>
      </c>
      <c r="BN12" s="229">
        <f>COUNTIF(AG12:AM12,"◎")+COUNTIF(AG12:AM12,"○")</f>
        <v>0</v>
      </c>
      <c r="BO12" s="229">
        <f>COUNTIF(AN12:AT12,"◎")+COUNTIF(AN12:AT12,"○")</f>
        <v>0</v>
      </c>
      <c r="BP12" s="229">
        <f>COUNTIF(AU12:BA12,"◎")+COUNTIF(AU12:BA12,"○")</f>
        <v>0</v>
      </c>
      <c r="BQ12" s="229">
        <f>COUNTIF(BB12:BI12,"◎")+COUNTIF(BB12:BI12,"○")</f>
        <v>0</v>
      </c>
      <c r="BR12" s="232">
        <f>BJ12</f>
        <v>2</v>
      </c>
      <c r="BS12" s="260"/>
      <c r="BT12" s="280">
        <f>SUM(BK12:BQ12)</f>
        <v>2</v>
      </c>
      <c r="BU12" s="229">
        <f>BT12-BS12</f>
        <v>2</v>
      </c>
      <c r="BV12" s="262"/>
      <c r="BW12" s="280">
        <f>BR12</f>
        <v>2</v>
      </c>
      <c r="BX12" s="232">
        <f>BW12-BV12</f>
        <v>2</v>
      </c>
    </row>
    <row r="13" spans="2:76" s="29" customFormat="1" ht="18" customHeight="1">
      <c r="B13" s="254"/>
      <c r="C13" s="255"/>
      <c r="D13" s="256" t="s">
        <v>140</v>
      </c>
      <c r="E13" s="274" t="str">
        <f>IF(COUNTBLANK(進歩状況一覧!AJ12:AM12)=3,"●","")</f>
        <v/>
      </c>
      <c r="F13" s="274" t="str">
        <f>IF(COUNTBLANK(進歩状況一覧!AJ12:AM12)=2,"●","")</f>
        <v/>
      </c>
      <c r="G13" s="274" t="str">
        <f>IF(COUNTBLANK(進歩状況一覧!AJ12:AM12)=1,"●","")</f>
        <v/>
      </c>
      <c r="H13" s="275" t="str">
        <f>IF(COUNTBLANK(進歩状況一覧!AJ12:AM12)=0,"●","")</f>
        <v/>
      </c>
      <c r="I13" s="242"/>
      <c r="J13" s="242" t="s">
        <v>95</v>
      </c>
      <c r="K13" s="242" t="s">
        <v>95</v>
      </c>
      <c r="L13" s="242"/>
      <c r="M13" s="242"/>
      <c r="N13" s="242"/>
      <c r="O13" s="242"/>
      <c r="P13" s="242"/>
      <c r="Q13" s="244"/>
      <c r="R13" s="241"/>
      <c r="S13" s="242"/>
      <c r="T13" s="242"/>
      <c r="U13" s="242" t="s">
        <v>129</v>
      </c>
      <c r="V13" s="242"/>
      <c r="W13" s="242"/>
      <c r="X13" s="242"/>
      <c r="Y13" s="242"/>
      <c r="Z13" s="244"/>
      <c r="AA13" s="241"/>
      <c r="AB13" s="242"/>
      <c r="AC13" s="242"/>
      <c r="AD13" s="242"/>
      <c r="AE13" s="242"/>
      <c r="AF13" s="244"/>
      <c r="AG13" s="241"/>
      <c r="AH13" s="242"/>
      <c r="AI13" s="242"/>
      <c r="AJ13" s="242"/>
      <c r="AK13" s="242"/>
      <c r="AL13" s="242"/>
      <c r="AM13" s="244"/>
      <c r="AN13" s="241"/>
      <c r="AO13" s="242"/>
      <c r="AP13" s="242"/>
      <c r="AQ13" s="242"/>
      <c r="AR13" s="242"/>
      <c r="AS13" s="242"/>
      <c r="AT13" s="243"/>
      <c r="AU13" s="241"/>
      <c r="AV13" s="242"/>
      <c r="AW13" s="242"/>
      <c r="AX13" s="242"/>
      <c r="AY13" s="242"/>
      <c r="AZ13" s="242"/>
      <c r="BA13" s="244"/>
      <c r="BB13" s="241"/>
      <c r="BC13" s="242"/>
      <c r="BD13" s="242"/>
      <c r="BE13" s="242"/>
      <c r="BF13" s="242"/>
      <c r="BG13" s="242"/>
      <c r="BH13" s="242"/>
      <c r="BI13" s="244"/>
      <c r="BJ13" s="232">
        <f t="shared" si="3"/>
        <v>1</v>
      </c>
      <c r="BK13" s="278">
        <f t="shared" si="4"/>
        <v>2</v>
      </c>
      <c r="BL13" s="229">
        <f t="shared" si="5"/>
        <v>1</v>
      </c>
      <c r="BM13" s="229">
        <f t="shared" si="6"/>
        <v>0</v>
      </c>
      <c r="BN13" s="229">
        <f t="shared" si="7"/>
        <v>0</v>
      </c>
      <c r="BO13" s="229">
        <f t="shared" si="8"/>
        <v>0</v>
      </c>
      <c r="BP13" s="229">
        <f t="shared" si="9"/>
        <v>0</v>
      </c>
      <c r="BQ13" s="229">
        <f t="shared" si="10"/>
        <v>0</v>
      </c>
      <c r="BR13" s="232">
        <f t="shared" si="11"/>
        <v>1</v>
      </c>
      <c r="BS13" s="260"/>
      <c r="BT13" s="280">
        <f t="shared" si="12"/>
        <v>3</v>
      </c>
      <c r="BU13" s="229">
        <f t="shared" si="0"/>
        <v>3</v>
      </c>
      <c r="BV13" s="262"/>
      <c r="BW13" s="280">
        <f t="shared" si="1"/>
        <v>1</v>
      </c>
      <c r="BX13" s="232">
        <f t="shared" si="2"/>
        <v>1</v>
      </c>
    </row>
    <row r="14" spans="2:76" s="29" customFormat="1" ht="18" customHeight="1">
      <c r="B14" s="254"/>
      <c r="C14" s="255"/>
      <c r="D14" s="256" t="s">
        <v>141</v>
      </c>
      <c r="E14" s="274" t="str">
        <f>IF(COUNTBLANK(進歩状況一覧!AJ13:AM13)=3,"●","")</f>
        <v/>
      </c>
      <c r="F14" s="274" t="str">
        <f>IF(COUNTBLANK(進歩状況一覧!AJ13:AM13)=2,"●","")</f>
        <v/>
      </c>
      <c r="G14" s="274" t="str">
        <f>IF(COUNTBLANK(進歩状況一覧!AJ13:AM13)=1,"●","")</f>
        <v/>
      </c>
      <c r="H14" s="275" t="str">
        <f>IF(COUNTBLANK(進歩状況一覧!AJ13:AM13)=0,"●","")</f>
        <v/>
      </c>
      <c r="I14" s="242"/>
      <c r="J14" s="242"/>
      <c r="K14" s="242"/>
      <c r="L14" s="242"/>
      <c r="M14" s="242"/>
      <c r="N14" s="242"/>
      <c r="O14" s="242"/>
      <c r="P14" s="242"/>
      <c r="Q14" s="244"/>
      <c r="R14" s="241"/>
      <c r="S14" s="242"/>
      <c r="T14" s="242"/>
      <c r="U14" s="242" t="s">
        <v>129</v>
      </c>
      <c r="V14" s="242" t="s">
        <v>129</v>
      </c>
      <c r="W14" s="242"/>
      <c r="X14" s="242"/>
      <c r="Y14" s="242"/>
      <c r="Z14" s="244"/>
      <c r="AA14" s="241"/>
      <c r="AB14" s="242" t="s">
        <v>95</v>
      </c>
      <c r="AC14" s="242"/>
      <c r="AD14" s="242"/>
      <c r="AE14" s="242" t="s">
        <v>95</v>
      </c>
      <c r="AF14" s="244"/>
      <c r="AG14" s="241"/>
      <c r="AH14" s="242"/>
      <c r="AI14" s="242"/>
      <c r="AJ14" s="242"/>
      <c r="AK14" s="242"/>
      <c r="AL14" s="242"/>
      <c r="AM14" s="244"/>
      <c r="AN14" s="241"/>
      <c r="AO14" s="242"/>
      <c r="AP14" s="242"/>
      <c r="AQ14" s="242"/>
      <c r="AR14" s="242"/>
      <c r="AS14" s="242"/>
      <c r="AT14" s="243"/>
      <c r="AU14" s="241"/>
      <c r="AV14" s="242"/>
      <c r="AW14" s="242"/>
      <c r="AX14" s="242"/>
      <c r="AY14" s="242"/>
      <c r="AZ14" s="242"/>
      <c r="BA14" s="244"/>
      <c r="BB14" s="241"/>
      <c r="BC14" s="242"/>
      <c r="BD14" s="242"/>
      <c r="BE14" s="242"/>
      <c r="BF14" s="242"/>
      <c r="BG14" s="242" t="s">
        <v>167</v>
      </c>
      <c r="BH14" s="242"/>
      <c r="BI14" s="244"/>
      <c r="BJ14" s="232">
        <f t="shared" si="3"/>
        <v>2</v>
      </c>
      <c r="BK14" s="278">
        <f t="shared" si="4"/>
        <v>0</v>
      </c>
      <c r="BL14" s="229">
        <f t="shared" si="5"/>
        <v>2</v>
      </c>
      <c r="BM14" s="229">
        <f t="shared" si="6"/>
        <v>2</v>
      </c>
      <c r="BN14" s="229">
        <f t="shared" si="7"/>
        <v>0</v>
      </c>
      <c r="BO14" s="229">
        <f t="shared" si="8"/>
        <v>0</v>
      </c>
      <c r="BP14" s="229">
        <f t="shared" si="9"/>
        <v>0</v>
      </c>
      <c r="BQ14" s="229">
        <f t="shared" si="10"/>
        <v>0</v>
      </c>
      <c r="BR14" s="232">
        <f t="shared" si="11"/>
        <v>2</v>
      </c>
      <c r="BS14" s="260"/>
      <c r="BT14" s="280">
        <f t="shared" si="12"/>
        <v>4</v>
      </c>
      <c r="BU14" s="229">
        <f t="shared" si="0"/>
        <v>4</v>
      </c>
      <c r="BV14" s="262"/>
      <c r="BW14" s="280">
        <f t="shared" si="1"/>
        <v>2</v>
      </c>
      <c r="BX14" s="232">
        <f t="shared" si="2"/>
        <v>2</v>
      </c>
    </row>
    <row r="15" spans="2:76" s="29" customFormat="1" ht="18" customHeight="1">
      <c r="B15" s="254"/>
      <c r="C15" s="255"/>
      <c r="D15" s="256"/>
      <c r="E15" s="274" t="str">
        <f>IF(COUNTBLANK(進歩状況一覧!AJ14:AM14)=3,"●","")</f>
        <v/>
      </c>
      <c r="F15" s="274" t="str">
        <f>IF(COUNTBLANK(進歩状況一覧!AJ14:AM14)=2,"●","")</f>
        <v/>
      </c>
      <c r="G15" s="274" t="str">
        <f>IF(COUNTBLANK(進歩状況一覧!AJ14:AM14)=1,"●","")</f>
        <v/>
      </c>
      <c r="H15" s="275" t="str">
        <f>IF(COUNTBLANK(進歩状況一覧!AJ14:AM14)=0,"●","")</f>
        <v/>
      </c>
      <c r="I15" s="242"/>
      <c r="J15" s="242"/>
      <c r="K15" s="242"/>
      <c r="L15" s="242"/>
      <c r="M15" s="242"/>
      <c r="N15" s="242"/>
      <c r="O15" s="242"/>
      <c r="P15" s="242"/>
      <c r="Q15" s="244"/>
      <c r="R15" s="241"/>
      <c r="S15" s="242"/>
      <c r="T15" s="242"/>
      <c r="U15" s="242"/>
      <c r="V15" s="242"/>
      <c r="W15" s="242"/>
      <c r="X15" s="242"/>
      <c r="Y15" s="242"/>
      <c r="Z15" s="244"/>
      <c r="AA15" s="241"/>
      <c r="AB15" s="242"/>
      <c r="AC15" s="242"/>
      <c r="AD15" s="242"/>
      <c r="AE15" s="242"/>
      <c r="AF15" s="244"/>
      <c r="AG15" s="241"/>
      <c r="AH15" s="242"/>
      <c r="AI15" s="242"/>
      <c r="AJ15" s="242"/>
      <c r="AK15" s="242"/>
      <c r="AL15" s="242"/>
      <c r="AM15" s="244"/>
      <c r="AN15" s="241"/>
      <c r="AO15" s="242"/>
      <c r="AP15" s="242"/>
      <c r="AQ15" s="242"/>
      <c r="AR15" s="242"/>
      <c r="AS15" s="242"/>
      <c r="AT15" s="243"/>
      <c r="AU15" s="241"/>
      <c r="AV15" s="242"/>
      <c r="AW15" s="242"/>
      <c r="AX15" s="242"/>
      <c r="AY15" s="242"/>
      <c r="AZ15" s="242"/>
      <c r="BA15" s="244"/>
      <c r="BB15" s="241"/>
      <c r="BC15" s="242"/>
      <c r="BD15" s="242"/>
      <c r="BE15" s="242"/>
      <c r="BF15" s="242"/>
      <c r="BG15" s="242"/>
      <c r="BH15" s="242"/>
      <c r="BI15" s="244"/>
      <c r="BJ15" s="232">
        <f t="shared" si="3"/>
        <v>0</v>
      </c>
      <c r="BK15" s="278">
        <f t="shared" si="4"/>
        <v>0</v>
      </c>
      <c r="BL15" s="229">
        <f t="shared" si="5"/>
        <v>0</v>
      </c>
      <c r="BM15" s="229">
        <f t="shared" si="6"/>
        <v>0</v>
      </c>
      <c r="BN15" s="229">
        <f t="shared" si="7"/>
        <v>0</v>
      </c>
      <c r="BO15" s="229">
        <f t="shared" si="8"/>
        <v>0</v>
      </c>
      <c r="BP15" s="229">
        <f t="shared" si="9"/>
        <v>0</v>
      </c>
      <c r="BQ15" s="229">
        <f t="shared" si="10"/>
        <v>0</v>
      </c>
      <c r="BR15" s="232">
        <f t="shared" si="11"/>
        <v>0</v>
      </c>
      <c r="BS15" s="260"/>
      <c r="BT15" s="280">
        <f t="shared" si="12"/>
        <v>0</v>
      </c>
      <c r="BU15" s="229">
        <f t="shared" si="0"/>
        <v>0</v>
      </c>
      <c r="BV15" s="262"/>
      <c r="BW15" s="280">
        <f t="shared" si="1"/>
        <v>0</v>
      </c>
      <c r="BX15" s="232">
        <f t="shared" si="2"/>
        <v>0</v>
      </c>
    </row>
    <row r="16" spans="2:76" s="29" customFormat="1" ht="18" customHeight="1">
      <c r="B16" s="254"/>
      <c r="C16" s="255"/>
      <c r="D16" s="256"/>
      <c r="E16" s="274" t="str">
        <f>IF(COUNTBLANK(進歩状況一覧!AJ15:AM15)=3,"●","")</f>
        <v/>
      </c>
      <c r="F16" s="274" t="str">
        <f>IF(COUNTBLANK(進歩状況一覧!AJ15:AM15)=2,"●","")</f>
        <v/>
      </c>
      <c r="G16" s="274" t="str">
        <f>IF(COUNTBLANK(進歩状況一覧!AJ15:AM15)=1,"●","")</f>
        <v/>
      </c>
      <c r="H16" s="275" t="str">
        <f>IF(COUNTBLANK(進歩状況一覧!AJ15:AM15)=0,"●","")</f>
        <v/>
      </c>
      <c r="I16" s="242"/>
      <c r="J16" s="242"/>
      <c r="K16" s="242"/>
      <c r="L16" s="242"/>
      <c r="M16" s="242"/>
      <c r="N16" s="242"/>
      <c r="O16" s="242"/>
      <c r="P16" s="242"/>
      <c r="Q16" s="244"/>
      <c r="R16" s="241"/>
      <c r="S16" s="242"/>
      <c r="T16" s="242"/>
      <c r="U16" s="242"/>
      <c r="V16" s="242"/>
      <c r="W16" s="242"/>
      <c r="X16" s="242"/>
      <c r="Y16" s="242"/>
      <c r="Z16" s="244"/>
      <c r="AA16" s="241"/>
      <c r="AB16" s="242"/>
      <c r="AC16" s="242"/>
      <c r="AD16" s="242"/>
      <c r="AE16" s="242"/>
      <c r="AF16" s="244"/>
      <c r="AG16" s="241"/>
      <c r="AH16" s="242"/>
      <c r="AI16" s="242"/>
      <c r="AJ16" s="242"/>
      <c r="AK16" s="242"/>
      <c r="AL16" s="242"/>
      <c r="AM16" s="244"/>
      <c r="AN16" s="241"/>
      <c r="AO16" s="242"/>
      <c r="AP16" s="242"/>
      <c r="AQ16" s="242"/>
      <c r="AR16" s="242"/>
      <c r="AS16" s="242"/>
      <c r="AT16" s="243"/>
      <c r="AU16" s="241"/>
      <c r="AV16" s="242"/>
      <c r="AW16" s="242"/>
      <c r="AX16" s="242"/>
      <c r="AY16" s="242"/>
      <c r="AZ16" s="242"/>
      <c r="BA16" s="244"/>
      <c r="BB16" s="241"/>
      <c r="BC16" s="242"/>
      <c r="BD16" s="242"/>
      <c r="BE16" s="242"/>
      <c r="BF16" s="242"/>
      <c r="BG16" s="242"/>
      <c r="BH16" s="242"/>
      <c r="BI16" s="244"/>
      <c r="BJ16" s="232">
        <f t="shared" si="3"/>
        <v>0</v>
      </c>
      <c r="BK16" s="278">
        <f t="shared" si="4"/>
        <v>0</v>
      </c>
      <c r="BL16" s="229">
        <f t="shared" si="5"/>
        <v>0</v>
      </c>
      <c r="BM16" s="229">
        <f t="shared" si="6"/>
        <v>0</v>
      </c>
      <c r="BN16" s="229">
        <f t="shared" si="7"/>
        <v>0</v>
      </c>
      <c r="BO16" s="229">
        <f t="shared" si="8"/>
        <v>0</v>
      </c>
      <c r="BP16" s="229">
        <f t="shared" si="9"/>
        <v>0</v>
      </c>
      <c r="BQ16" s="229">
        <f t="shared" si="10"/>
        <v>0</v>
      </c>
      <c r="BR16" s="232">
        <f t="shared" si="11"/>
        <v>0</v>
      </c>
      <c r="BS16" s="260"/>
      <c r="BT16" s="280">
        <f t="shared" si="12"/>
        <v>0</v>
      </c>
      <c r="BU16" s="229">
        <f t="shared" si="0"/>
        <v>0</v>
      </c>
      <c r="BV16" s="262"/>
      <c r="BW16" s="280">
        <f t="shared" si="1"/>
        <v>0</v>
      </c>
      <c r="BX16" s="232">
        <f t="shared" si="2"/>
        <v>0</v>
      </c>
    </row>
    <row r="17" spans="2:76" s="29" customFormat="1" ht="18" customHeight="1">
      <c r="B17" s="257" t="s">
        <v>165</v>
      </c>
      <c r="C17" s="258" t="s">
        <v>126</v>
      </c>
      <c r="D17" s="259" t="s">
        <v>135</v>
      </c>
      <c r="E17" s="276" t="str">
        <f>IF(COUNTBLANK(進歩状況一覧!AJ17:AM17)=3,"●","")</f>
        <v/>
      </c>
      <c r="F17" s="276" t="str">
        <f>IF(COUNTBLANK(進歩状況一覧!AJ17:AM17)=2,"●","")</f>
        <v/>
      </c>
      <c r="G17" s="276" t="str">
        <f>IF(COUNTBLANK(進歩状況一覧!AJ17:AM17)=1,"●","")</f>
        <v/>
      </c>
      <c r="H17" s="277" t="str">
        <f>IF(COUNTBLANK(進歩状況一覧!AJ17:AM17)=0,"●","")</f>
        <v/>
      </c>
      <c r="I17" s="245" t="s">
        <v>95</v>
      </c>
      <c r="J17" s="245" t="s">
        <v>95</v>
      </c>
      <c r="K17" s="245"/>
      <c r="L17" s="245"/>
      <c r="M17" s="245"/>
      <c r="N17" s="245"/>
      <c r="O17" s="245"/>
      <c r="P17" s="245"/>
      <c r="Q17" s="246"/>
      <c r="R17" s="247"/>
      <c r="S17" s="245"/>
      <c r="T17" s="245" t="s">
        <v>129</v>
      </c>
      <c r="U17" s="245" t="s">
        <v>129</v>
      </c>
      <c r="V17" s="245" t="s">
        <v>129</v>
      </c>
      <c r="W17" s="245"/>
      <c r="X17" s="245"/>
      <c r="Y17" s="245"/>
      <c r="Z17" s="246" t="s">
        <v>95</v>
      </c>
      <c r="AA17" s="247" t="s">
        <v>95</v>
      </c>
      <c r="AB17" s="245" t="s">
        <v>95</v>
      </c>
      <c r="AC17" s="245"/>
      <c r="AD17" s="245"/>
      <c r="AE17" s="245" t="s">
        <v>95</v>
      </c>
      <c r="AF17" s="246"/>
      <c r="AG17" s="247" t="s">
        <v>95</v>
      </c>
      <c r="AH17" s="245"/>
      <c r="AI17" s="245"/>
      <c r="AJ17" s="245"/>
      <c r="AK17" s="245" t="s">
        <v>95</v>
      </c>
      <c r="AL17" s="245"/>
      <c r="AM17" s="246"/>
      <c r="AN17" s="247"/>
      <c r="AO17" s="245" t="s">
        <v>95</v>
      </c>
      <c r="AP17" s="245" t="s">
        <v>95</v>
      </c>
      <c r="AQ17" s="245" t="s">
        <v>95</v>
      </c>
      <c r="AR17" s="245"/>
      <c r="AS17" s="245" t="s">
        <v>95</v>
      </c>
      <c r="AT17" s="248"/>
      <c r="AU17" s="247"/>
      <c r="AV17" s="245"/>
      <c r="AW17" s="245"/>
      <c r="AX17" s="245"/>
      <c r="AY17" s="245"/>
      <c r="AZ17" s="245" t="s">
        <v>95</v>
      </c>
      <c r="BA17" s="246" t="s">
        <v>95</v>
      </c>
      <c r="BB17" s="247"/>
      <c r="BC17" s="245" t="s">
        <v>95</v>
      </c>
      <c r="BD17" s="245"/>
      <c r="BE17" s="245"/>
      <c r="BF17" s="245"/>
      <c r="BG17" s="245" t="s">
        <v>95</v>
      </c>
      <c r="BH17" s="245"/>
      <c r="BI17" s="246"/>
      <c r="BJ17" s="233">
        <f t="shared" si="3"/>
        <v>3</v>
      </c>
      <c r="BK17" s="279">
        <f t="shared" si="4"/>
        <v>2</v>
      </c>
      <c r="BL17" s="230">
        <f t="shared" si="5"/>
        <v>4</v>
      </c>
      <c r="BM17" s="230">
        <f t="shared" si="6"/>
        <v>3</v>
      </c>
      <c r="BN17" s="230">
        <f t="shared" si="7"/>
        <v>2</v>
      </c>
      <c r="BO17" s="230">
        <f t="shared" si="8"/>
        <v>4</v>
      </c>
      <c r="BP17" s="230">
        <f t="shared" si="9"/>
        <v>2</v>
      </c>
      <c r="BQ17" s="230">
        <f t="shared" si="10"/>
        <v>2</v>
      </c>
      <c r="BR17" s="233">
        <f t="shared" si="11"/>
        <v>3</v>
      </c>
      <c r="BS17" s="261"/>
      <c r="BT17" s="281">
        <f t="shared" si="12"/>
        <v>19</v>
      </c>
      <c r="BU17" s="230">
        <f t="shared" si="0"/>
        <v>19</v>
      </c>
      <c r="BV17" s="263"/>
      <c r="BW17" s="281">
        <f t="shared" si="1"/>
        <v>3</v>
      </c>
      <c r="BX17" s="233">
        <f t="shared" si="2"/>
        <v>3</v>
      </c>
    </row>
    <row r="18" spans="2:76" s="29" customFormat="1" ht="18" customHeight="1">
      <c r="B18" s="254"/>
      <c r="C18" s="255" t="s">
        <v>65</v>
      </c>
      <c r="D18" s="256" t="s">
        <v>137</v>
      </c>
      <c r="E18" s="274" t="str">
        <f>IF(COUNTBLANK(進歩状況一覧!AJ18:AM18)=3,"●","")</f>
        <v/>
      </c>
      <c r="F18" s="274" t="str">
        <f>IF(COUNTBLANK(進歩状況一覧!AJ18:AM18)=2,"●","")</f>
        <v/>
      </c>
      <c r="G18" s="274" t="str">
        <f>IF(COUNTBLANK(進歩状況一覧!AJ18:AM18)=1,"●","")</f>
        <v/>
      </c>
      <c r="H18" s="275" t="str">
        <f>IF(COUNTBLANK(進歩状況一覧!AJ18:AM18)=0,"●","")</f>
        <v/>
      </c>
      <c r="I18" s="242" t="s">
        <v>95</v>
      </c>
      <c r="J18" s="242" t="s">
        <v>95</v>
      </c>
      <c r="K18" s="242"/>
      <c r="L18" s="242"/>
      <c r="M18" s="242"/>
      <c r="N18" s="242"/>
      <c r="O18" s="242"/>
      <c r="P18" s="242"/>
      <c r="Q18" s="244"/>
      <c r="R18" s="241"/>
      <c r="S18" s="242"/>
      <c r="T18" s="242" t="s">
        <v>129</v>
      </c>
      <c r="U18" s="242" t="s">
        <v>129</v>
      </c>
      <c r="V18" s="242"/>
      <c r="W18" s="242"/>
      <c r="X18" s="242"/>
      <c r="Y18" s="242"/>
      <c r="Z18" s="244"/>
      <c r="AA18" s="241" t="s">
        <v>95</v>
      </c>
      <c r="AB18" s="242" t="s">
        <v>95</v>
      </c>
      <c r="AC18" s="242" t="s">
        <v>95</v>
      </c>
      <c r="AD18" s="242"/>
      <c r="AE18" s="242" t="s">
        <v>95</v>
      </c>
      <c r="AF18" s="244"/>
      <c r="AG18" s="241" t="s">
        <v>95</v>
      </c>
      <c r="AH18" s="242"/>
      <c r="AI18" s="242" t="s">
        <v>95</v>
      </c>
      <c r="AJ18" s="242"/>
      <c r="AK18" s="242"/>
      <c r="AL18" s="242"/>
      <c r="AM18" s="244"/>
      <c r="AN18" s="241" t="s">
        <v>129</v>
      </c>
      <c r="AO18" s="242" t="s">
        <v>95</v>
      </c>
      <c r="AP18" s="242" t="s">
        <v>95</v>
      </c>
      <c r="AQ18" s="242" t="s">
        <v>95</v>
      </c>
      <c r="AR18" s="242"/>
      <c r="AS18" s="242" t="s">
        <v>95</v>
      </c>
      <c r="AT18" s="243"/>
      <c r="AU18" s="241" t="s">
        <v>95</v>
      </c>
      <c r="AV18" s="242"/>
      <c r="AW18" s="242"/>
      <c r="AX18" s="242"/>
      <c r="AY18" s="242" t="s">
        <v>95</v>
      </c>
      <c r="AZ18" s="242"/>
      <c r="BA18" s="244"/>
      <c r="BB18" s="241"/>
      <c r="BC18" s="242"/>
      <c r="BD18" s="242" t="s">
        <v>95</v>
      </c>
      <c r="BE18" s="242"/>
      <c r="BF18" s="242"/>
      <c r="BG18" s="242" t="s">
        <v>95</v>
      </c>
      <c r="BH18" s="242"/>
      <c r="BI18" s="244"/>
      <c r="BJ18" s="232">
        <f t="shared" si="3"/>
        <v>3</v>
      </c>
      <c r="BK18" s="278">
        <f t="shared" si="4"/>
        <v>2</v>
      </c>
      <c r="BL18" s="229">
        <f t="shared" si="5"/>
        <v>2</v>
      </c>
      <c r="BM18" s="229">
        <f t="shared" si="6"/>
        <v>4</v>
      </c>
      <c r="BN18" s="229">
        <f t="shared" si="7"/>
        <v>2</v>
      </c>
      <c r="BO18" s="229">
        <f t="shared" si="8"/>
        <v>5</v>
      </c>
      <c r="BP18" s="229">
        <f t="shared" si="9"/>
        <v>2</v>
      </c>
      <c r="BQ18" s="229">
        <f t="shared" si="10"/>
        <v>2</v>
      </c>
      <c r="BR18" s="232">
        <f t="shared" si="11"/>
        <v>3</v>
      </c>
      <c r="BS18" s="260"/>
      <c r="BT18" s="280">
        <f t="shared" si="12"/>
        <v>19</v>
      </c>
      <c r="BU18" s="229">
        <f t="shared" si="0"/>
        <v>19</v>
      </c>
      <c r="BV18" s="262"/>
      <c r="BW18" s="280">
        <f t="shared" si="1"/>
        <v>3</v>
      </c>
      <c r="BX18" s="232">
        <f t="shared" si="2"/>
        <v>3</v>
      </c>
    </row>
    <row r="19" spans="2:76" s="29" customFormat="1" ht="18" customHeight="1">
      <c r="B19" s="254"/>
      <c r="C19" s="255"/>
      <c r="D19" s="256" t="s">
        <v>138</v>
      </c>
      <c r="E19" s="274" t="str">
        <f>IF(COUNTBLANK(進歩状況一覧!AJ19:AM19)=3,"●","")</f>
        <v/>
      </c>
      <c r="F19" s="274" t="str">
        <f>IF(COUNTBLANK(進歩状況一覧!AJ19:AM19)=2,"●","")</f>
        <v/>
      </c>
      <c r="G19" s="274" t="str">
        <f>IF(COUNTBLANK(進歩状況一覧!AJ19:AM19)=1,"●","")</f>
        <v/>
      </c>
      <c r="H19" s="275" t="str">
        <f>IF(COUNTBLANK(進歩状況一覧!AJ19:AM19)=0,"●","")</f>
        <v/>
      </c>
      <c r="I19" s="242" t="s">
        <v>95</v>
      </c>
      <c r="J19" s="242" t="s">
        <v>95</v>
      </c>
      <c r="K19" s="242"/>
      <c r="L19" s="242"/>
      <c r="M19" s="242"/>
      <c r="N19" s="242"/>
      <c r="O19" s="242"/>
      <c r="P19" s="242"/>
      <c r="Q19" s="244"/>
      <c r="R19" s="241"/>
      <c r="S19" s="242"/>
      <c r="T19" s="242"/>
      <c r="U19" s="242" t="s">
        <v>129</v>
      </c>
      <c r="V19" s="242"/>
      <c r="W19" s="242" t="s">
        <v>95</v>
      </c>
      <c r="X19" s="242"/>
      <c r="Y19" s="242"/>
      <c r="Z19" s="244"/>
      <c r="AA19" s="241" t="s">
        <v>95</v>
      </c>
      <c r="AB19" s="242" t="s">
        <v>95</v>
      </c>
      <c r="AC19" s="242"/>
      <c r="AD19" s="242"/>
      <c r="AE19" s="242" t="s">
        <v>129</v>
      </c>
      <c r="AF19" s="244"/>
      <c r="AG19" s="241" t="s">
        <v>95</v>
      </c>
      <c r="AH19" s="242"/>
      <c r="AI19" s="242"/>
      <c r="AJ19" s="242" t="s">
        <v>95</v>
      </c>
      <c r="AK19" s="242"/>
      <c r="AL19" s="242"/>
      <c r="AM19" s="244"/>
      <c r="AN19" s="241" t="s">
        <v>95</v>
      </c>
      <c r="AO19" s="242" t="s">
        <v>95</v>
      </c>
      <c r="AP19" s="242" t="s">
        <v>95</v>
      </c>
      <c r="AQ19" s="242"/>
      <c r="AR19" s="242"/>
      <c r="AS19" s="242"/>
      <c r="AT19" s="243"/>
      <c r="AU19" s="241"/>
      <c r="AV19" s="242"/>
      <c r="AW19" s="242" t="s">
        <v>95</v>
      </c>
      <c r="AX19" s="242"/>
      <c r="AY19" s="242"/>
      <c r="AZ19" s="242" t="s">
        <v>95</v>
      </c>
      <c r="BA19" s="244"/>
      <c r="BB19" s="241"/>
      <c r="BC19" s="242"/>
      <c r="BD19" s="242" t="s">
        <v>95</v>
      </c>
      <c r="BE19" s="242"/>
      <c r="BF19" s="242"/>
      <c r="BG19" s="242" t="s">
        <v>129</v>
      </c>
      <c r="BH19" s="242"/>
      <c r="BI19" s="244"/>
      <c r="BJ19" s="232">
        <f>COUNTIF(I19:BI19,"◎")</f>
        <v>3</v>
      </c>
      <c r="BK19" s="278">
        <f>COUNTIF(I19:Q19,"◎")+COUNTIF(I19:Q19,"○")</f>
        <v>2</v>
      </c>
      <c r="BL19" s="229">
        <f>COUNTIF(R19:Z19,"◎")+COUNTIF(R19:Z19,"○")</f>
        <v>2</v>
      </c>
      <c r="BM19" s="229">
        <f>COUNTIF(AA19:AF19,"◎")+COUNTIF(AA19:AF19,"○")</f>
        <v>3</v>
      </c>
      <c r="BN19" s="229">
        <f>COUNTIF(AG19:AM19,"◎")+COUNTIF(AG19:AM19,"○")</f>
        <v>2</v>
      </c>
      <c r="BO19" s="229">
        <f>COUNTIF(AN19:AT19,"◎")+COUNTIF(AN19:AT19,"○")</f>
        <v>3</v>
      </c>
      <c r="BP19" s="229">
        <f>COUNTIF(AU19:BA19,"◎")+COUNTIF(AU19:BA19,"○")</f>
        <v>2</v>
      </c>
      <c r="BQ19" s="229">
        <f>COUNTIF(BB19:BI19,"◎")+COUNTIF(BB19:BI19,"○")</f>
        <v>2</v>
      </c>
      <c r="BR19" s="232">
        <f>BJ19</f>
        <v>3</v>
      </c>
      <c r="BS19" s="260"/>
      <c r="BT19" s="280">
        <f>SUM(BK19:BQ19)</f>
        <v>16</v>
      </c>
      <c r="BU19" s="229">
        <f>BT19-BS19</f>
        <v>16</v>
      </c>
      <c r="BV19" s="262"/>
      <c r="BW19" s="280">
        <f>BR19</f>
        <v>3</v>
      </c>
      <c r="BX19" s="232">
        <f>BW19-BV19</f>
        <v>3</v>
      </c>
    </row>
    <row r="20" spans="2:76" s="29" customFormat="1" ht="18" customHeight="1">
      <c r="B20" s="254"/>
      <c r="C20" s="255"/>
      <c r="D20" s="256" t="s">
        <v>139</v>
      </c>
      <c r="E20" s="274" t="str">
        <f>IF(COUNTBLANK(進歩状況一覧!AJ16:AM16)=3,"●","")</f>
        <v/>
      </c>
      <c r="F20" s="274" t="str">
        <f>IF(COUNTBLANK(進歩状況一覧!AJ16:AM16)=2,"●","")</f>
        <v/>
      </c>
      <c r="G20" s="274" t="str">
        <f>IF(COUNTBLANK(進歩状況一覧!AJ16:AM16)=1,"●","")</f>
        <v/>
      </c>
      <c r="H20" s="275" t="str">
        <f>IF(COUNTBLANK(進歩状況一覧!AJ16:AM16)=0,"●","")</f>
        <v/>
      </c>
      <c r="I20" s="242"/>
      <c r="J20" s="242" t="s">
        <v>95</v>
      </c>
      <c r="K20" s="242"/>
      <c r="L20" s="242"/>
      <c r="M20" s="242" t="s">
        <v>95</v>
      </c>
      <c r="N20" s="242"/>
      <c r="O20" s="242"/>
      <c r="P20" s="242"/>
      <c r="Q20" s="244"/>
      <c r="R20" s="241"/>
      <c r="S20" s="242"/>
      <c r="T20" s="242"/>
      <c r="U20" s="242" t="s">
        <v>129</v>
      </c>
      <c r="V20" s="242" t="s">
        <v>129</v>
      </c>
      <c r="W20" s="242"/>
      <c r="X20" s="242"/>
      <c r="Y20" s="242"/>
      <c r="Z20" s="244"/>
      <c r="AA20" s="241"/>
      <c r="AB20" s="242" t="s">
        <v>129</v>
      </c>
      <c r="AC20" s="242"/>
      <c r="AD20" s="242"/>
      <c r="AE20" s="249" t="s">
        <v>95</v>
      </c>
      <c r="AF20" s="244"/>
      <c r="AG20" s="241"/>
      <c r="AH20" s="242"/>
      <c r="AI20" s="242"/>
      <c r="AJ20" s="242" t="s">
        <v>95</v>
      </c>
      <c r="AK20" s="242"/>
      <c r="AL20" s="242"/>
      <c r="AM20" s="244"/>
      <c r="AN20" s="241" t="s">
        <v>95</v>
      </c>
      <c r="AO20" s="242"/>
      <c r="AP20" s="242"/>
      <c r="AQ20" s="242" t="s">
        <v>95</v>
      </c>
      <c r="AR20" s="242"/>
      <c r="AS20" s="242"/>
      <c r="AT20" s="243"/>
      <c r="AU20" s="241"/>
      <c r="AV20" s="242"/>
      <c r="AW20" s="242"/>
      <c r="AX20" s="242" t="s">
        <v>95</v>
      </c>
      <c r="AY20" s="242"/>
      <c r="AZ20" s="242"/>
      <c r="BA20" s="244"/>
      <c r="BB20" s="241"/>
      <c r="BC20" s="242"/>
      <c r="BD20" s="242"/>
      <c r="BE20" s="242"/>
      <c r="BF20" s="242"/>
      <c r="BG20" s="242" t="s">
        <v>95</v>
      </c>
      <c r="BH20" s="242"/>
      <c r="BI20" s="244"/>
      <c r="BJ20" s="232">
        <f>COUNTIF(I20:BI20,"◎")</f>
        <v>3</v>
      </c>
      <c r="BK20" s="278">
        <f>COUNTIF(I20:Q20,"◎")+COUNTIF(I20:Q20,"○")</f>
        <v>2</v>
      </c>
      <c r="BL20" s="229">
        <f>COUNTIF(R20:Z20,"◎")+COUNTIF(R20:Z20,"○")</f>
        <v>2</v>
      </c>
      <c r="BM20" s="229">
        <f>COUNTIF(AA20:AF20,"◎")+COUNTIF(AA20:AF20,"○")</f>
        <v>2</v>
      </c>
      <c r="BN20" s="229">
        <f>COUNTIF(AG20:AM20,"◎")+COUNTIF(AG20:AM20,"○")</f>
        <v>1</v>
      </c>
      <c r="BO20" s="229">
        <f>COUNTIF(AN20:AT20,"◎")+COUNTIF(AN20:AT20,"○")</f>
        <v>2</v>
      </c>
      <c r="BP20" s="229">
        <f>COUNTIF(AU20:BA20,"◎")+COUNTIF(AU20:BA20,"○")</f>
        <v>1</v>
      </c>
      <c r="BQ20" s="229">
        <f>COUNTIF(BB20:BI20,"◎")+COUNTIF(BB20:BI20,"○")</f>
        <v>1</v>
      </c>
      <c r="BR20" s="232">
        <f>BJ20</f>
        <v>3</v>
      </c>
      <c r="BS20" s="260"/>
      <c r="BT20" s="280">
        <f>SUM(BK20:BQ20)</f>
        <v>11</v>
      </c>
      <c r="BU20" s="229">
        <f>BT20-BS20</f>
        <v>11</v>
      </c>
      <c r="BV20" s="262"/>
      <c r="BW20" s="280">
        <f>BR20</f>
        <v>3</v>
      </c>
      <c r="BX20" s="232">
        <f>BW20-BV20</f>
        <v>3</v>
      </c>
    </row>
    <row r="21" spans="2:76" s="29" customFormat="1" ht="18" customHeight="1">
      <c r="B21" s="254"/>
      <c r="C21" s="255"/>
      <c r="D21" s="256" t="s">
        <v>140</v>
      </c>
      <c r="E21" s="274" t="str">
        <f>IF(COUNTBLANK(進歩状況一覧!AJ20:AM20)=3,"●","")</f>
        <v/>
      </c>
      <c r="F21" s="274" t="str">
        <f>IF(COUNTBLANK(進歩状況一覧!AJ20:AM20)=2,"●","")</f>
        <v/>
      </c>
      <c r="G21" s="274" t="str">
        <f>IF(COUNTBLANK(進歩状況一覧!AJ20:AM20)=1,"●","")</f>
        <v/>
      </c>
      <c r="H21" s="275" t="str">
        <f>IF(COUNTBLANK(進歩状況一覧!AJ20:AM20)=0,"●","")</f>
        <v/>
      </c>
      <c r="I21" s="242"/>
      <c r="J21" s="242" t="s">
        <v>95</v>
      </c>
      <c r="K21" s="242" t="s">
        <v>95</v>
      </c>
      <c r="L21" s="242"/>
      <c r="M21" s="242"/>
      <c r="N21" s="242"/>
      <c r="O21" s="242"/>
      <c r="P21" s="242" t="s">
        <v>95</v>
      </c>
      <c r="Q21" s="244"/>
      <c r="R21" s="241"/>
      <c r="S21" s="242"/>
      <c r="T21" s="242"/>
      <c r="U21" s="242" t="s">
        <v>129</v>
      </c>
      <c r="V21" s="242"/>
      <c r="W21" s="242"/>
      <c r="X21" s="242"/>
      <c r="Y21" s="242"/>
      <c r="Z21" s="244"/>
      <c r="AA21" s="241"/>
      <c r="AB21" s="242"/>
      <c r="AC21" s="242"/>
      <c r="AD21" s="242"/>
      <c r="AE21" s="242" t="s">
        <v>95</v>
      </c>
      <c r="AF21" s="244"/>
      <c r="AG21" s="241"/>
      <c r="AH21" s="242"/>
      <c r="AI21" s="242"/>
      <c r="AJ21" s="242"/>
      <c r="AK21" s="242"/>
      <c r="AL21" s="242"/>
      <c r="AM21" s="244"/>
      <c r="AN21" s="241"/>
      <c r="AO21" s="242"/>
      <c r="AP21" s="242"/>
      <c r="AQ21" s="242"/>
      <c r="AR21" s="242"/>
      <c r="AS21" s="242" t="s">
        <v>95</v>
      </c>
      <c r="AT21" s="243"/>
      <c r="AU21" s="241"/>
      <c r="AV21" s="242"/>
      <c r="AW21" s="242"/>
      <c r="AX21" s="242"/>
      <c r="AY21" s="242"/>
      <c r="AZ21" s="242"/>
      <c r="BA21" s="244"/>
      <c r="BB21" s="241"/>
      <c r="BC21" s="242"/>
      <c r="BD21" s="242" t="s">
        <v>95</v>
      </c>
      <c r="BE21" s="242"/>
      <c r="BF21" s="242"/>
      <c r="BG21" s="242" t="s">
        <v>95</v>
      </c>
      <c r="BH21" s="242"/>
      <c r="BI21" s="244"/>
      <c r="BJ21" s="232">
        <f t="shared" si="3"/>
        <v>1</v>
      </c>
      <c r="BK21" s="278">
        <f t="shared" si="4"/>
        <v>3</v>
      </c>
      <c r="BL21" s="229">
        <f t="shared" si="5"/>
        <v>1</v>
      </c>
      <c r="BM21" s="229">
        <f t="shared" si="6"/>
        <v>1</v>
      </c>
      <c r="BN21" s="229">
        <f t="shared" si="7"/>
        <v>0</v>
      </c>
      <c r="BO21" s="229">
        <f t="shared" si="8"/>
        <v>1</v>
      </c>
      <c r="BP21" s="229">
        <f t="shared" si="9"/>
        <v>0</v>
      </c>
      <c r="BQ21" s="229">
        <f t="shared" si="10"/>
        <v>2</v>
      </c>
      <c r="BR21" s="232">
        <f t="shared" si="11"/>
        <v>1</v>
      </c>
      <c r="BS21" s="260"/>
      <c r="BT21" s="280">
        <f t="shared" si="12"/>
        <v>8</v>
      </c>
      <c r="BU21" s="229">
        <f t="shared" si="0"/>
        <v>8</v>
      </c>
      <c r="BV21" s="262"/>
      <c r="BW21" s="280">
        <f t="shared" si="1"/>
        <v>1</v>
      </c>
      <c r="BX21" s="232">
        <f t="shared" si="2"/>
        <v>1</v>
      </c>
    </row>
    <row r="22" spans="2:76" s="29" customFormat="1" ht="18" customHeight="1">
      <c r="B22" s="254"/>
      <c r="C22" s="255"/>
      <c r="D22" s="256" t="s">
        <v>141</v>
      </c>
      <c r="E22" s="274" t="str">
        <f>IF(COUNTBLANK(進歩状況一覧!AJ21:AM21)=3,"●","")</f>
        <v/>
      </c>
      <c r="F22" s="274" t="str">
        <f>IF(COUNTBLANK(進歩状況一覧!AJ21:AM21)=2,"●","")</f>
        <v/>
      </c>
      <c r="G22" s="274" t="str">
        <f>IF(COUNTBLANK(進歩状況一覧!AJ21:AM21)=1,"●","")</f>
        <v/>
      </c>
      <c r="H22" s="275" t="str">
        <f>IF(COUNTBLANK(進歩状況一覧!AJ21:AM21)=0,"●","")</f>
        <v/>
      </c>
      <c r="I22" s="242"/>
      <c r="J22" s="242"/>
      <c r="K22" s="242"/>
      <c r="L22" s="242"/>
      <c r="M22" s="242"/>
      <c r="N22" s="242"/>
      <c r="O22" s="242"/>
      <c r="P22" s="242"/>
      <c r="Q22" s="244"/>
      <c r="R22" s="241"/>
      <c r="S22" s="242"/>
      <c r="T22" s="242"/>
      <c r="U22" s="242" t="s">
        <v>129</v>
      </c>
      <c r="V22" s="242" t="s">
        <v>129</v>
      </c>
      <c r="W22" s="242"/>
      <c r="X22" s="242"/>
      <c r="Y22" s="242"/>
      <c r="Z22" s="244"/>
      <c r="AA22" s="241"/>
      <c r="AB22" s="242" t="s">
        <v>95</v>
      </c>
      <c r="AC22" s="242"/>
      <c r="AD22" s="242"/>
      <c r="AE22" s="242" t="s">
        <v>95</v>
      </c>
      <c r="AF22" s="244"/>
      <c r="AG22" s="241"/>
      <c r="AH22" s="242"/>
      <c r="AI22" s="242"/>
      <c r="AJ22" s="242"/>
      <c r="AK22" s="242"/>
      <c r="AL22" s="242"/>
      <c r="AM22" s="244"/>
      <c r="AN22" s="241"/>
      <c r="AO22" s="242"/>
      <c r="AP22" s="242"/>
      <c r="AQ22" s="242"/>
      <c r="AR22" s="242"/>
      <c r="AS22" s="242"/>
      <c r="AT22" s="243"/>
      <c r="AU22" s="241"/>
      <c r="AV22" s="242"/>
      <c r="AW22" s="242"/>
      <c r="AX22" s="242"/>
      <c r="AY22" s="242"/>
      <c r="AZ22" s="242"/>
      <c r="BA22" s="244"/>
      <c r="BB22" s="241"/>
      <c r="BC22" s="242"/>
      <c r="BD22" s="242" t="s">
        <v>167</v>
      </c>
      <c r="BE22" s="242"/>
      <c r="BF22" s="242"/>
      <c r="BG22" s="242"/>
      <c r="BH22" s="242"/>
      <c r="BI22" s="244"/>
      <c r="BJ22" s="232">
        <f t="shared" si="3"/>
        <v>2</v>
      </c>
      <c r="BK22" s="278">
        <f t="shared" si="4"/>
        <v>0</v>
      </c>
      <c r="BL22" s="229">
        <f t="shared" si="5"/>
        <v>2</v>
      </c>
      <c r="BM22" s="229">
        <f t="shared" si="6"/>
        <v>2</v>
      </c>
      <c r="BN22" s="229">
        <f t="shared" si="7"/>
        <v>0</v>
      </c>
      <c r="BO22" s="229">
        <f t="shared" si="8"/>
        <v>0</v>
      </c>
      <c r="BP22" s="229">
        <f t="shared" si="9"/>
        <v>0</v>
      </c>
      <c r="BQ22" s="229">
        <f t="shared" si="10"/>
        <v>0</v>
      </c>
      <c r="BR22" s="232">
        <f t="shared" si="11"/>
        <v>2</v>
      </c>
      <c r="BS22" s="260"/>
      <c r="BT22" s="280">
        <f t="shared" ref="BT22:BT40" si="13">SUM(BK22:BQ22)</f>
        <v>4</v>
      </c>
      <c r="BU22" s="229">
        <f t="shared" si="0"/>
        <v>4</v>
      </c>
      <c r="BV22" s="262"/>
      <c r="BW22" s="280">
        <f t="shared" si="1"/>
        <v>2</v>
      </c>
      <c r="BX22" s="232">
        <f t="shared" si="2"/>
        <v>2</v>
      </c>
    </row>
    <row r="23" spans="2:76" s="29" customFormat="1" ht="18" customHeight="1">
      <c r="B23" s="254"/>
      <c r="C23" s="255"/>
      <c r="D23" s="256"/>
      <c r="E23" s="274" t="str">
        <f>IF(COUNTBLANK(進歩状況一覧!AJ22:AM22)=3,"●","")</f>
        <v/>
      </c>
      <c r="F23" s="274" t="str">
        <f>IF(COUNTBLANK(進歩状況一覧!AJ22:AM22)=2,"●","")</f>
        <v/>
      </c>
      <c r="G23" s="274" t="str">
        <f>IF(COUNTBLANK(進歩状況一覧!AJ22:AM22)=1,"●","")</f>
        <v/>
      </c>
      <c r="H23" s="275" t="str">
        <f>IF(COUNTBLANK(進歩状況一覧!AJ22:AM22)=0,"●","")</f>
        <v/>
      </c>
      <c r="I23" s="242"/>
      <c r="J23" s="242"/>
      <c r="K23" s="242"/>
      <c r="L23" s="242"/>
      <c r="M23" s="242"/>
      <c r="N23" s="242"/>
      <c r="O23" s="242"/>
      <c r="P23" s="242"/>
      <c r="Q23" s="244"/>
      <c r="R23" s="241"/>
      <c r="S23" s="242"/>
      <c r="T23" s="242"/>
      <c r="U23" s="242"/>
      <c r="V23" s="242"/>
      <c r="W23" s="242"/>
      <c r="X23" s="242"/>
      <c r="Y23" s="242"/>
      <c r="Z23" s="244"/>
      <c r="AA23" s="241"/>
      <c r="AB23" s="242"/>
      <c r="AC23" s="242"/>
      <c r="AD23" s="242"/>
      <c r="AE23" s="242"/>
      <c r="AF23" s="244"/>
      <c r="AG23" s="241"/>
      <c r="AH23" s="242"/>
      <c r="AI23" s="242"/>
      <c r="AJ23" s="242"/>
      <c r="AK23" s="242"/>
      <c r="AL23" s="242"/>
      <c r="AM23" s="244"/>
      <c r="AN23" s="241"/>
      <c r="AO23" s="242"/>
      <c r="AP23" s="242"/>
      <c r="AQ23" s="242"/>
      <c r="AR23" s="242"/>
      <c r="AS23" s="242"/>
      <c r="AT23" s="243"/>
      <c r="AU23" s="241"/>
      <c r="AV23" s="242"/>
      <c r="AW23" s="242"/>
      <c r="AX23" s="242"/>
      <c r="AY23" s="242"/>
      <c r="AZ23" s="242"/>
      <c r="BA23" s="244"/>
      <c r="BB23" s="241"/>
      <c r="BC23" s="242"/>
      <c r="BD23" s="242"/>
      <c r="BE23" s="242"/>
      <c r="BF23" s="242"/>
      <c r="BG23" s="242"/>
      <c r="BH23" s="242"/>
      <c r="BI23" s="244"/>
      <c r="BJ23" s="232">
        <f t="shared" si="3"/>
        <v>0</v>
      </c>
      <c r="BK23" s="278">
        <f t="shared" si="4"/>
        <v>0</v>
      </c>
      <c r="BL23" s="229">
        <f t="shared" si="5"/>
        <v>0</v>
      </c>
      <c r="BM23" s="229">
        <f t="shared" si="6"/>
        <v>0</v>
      </c>
      <c r="BN23" s="229">
        <f t="shared" si="7"/>
        <v>0</v>
      </c>
      <c r="BO23" s="229">
        <f t="shared" si="8"/>
        <v>0</v>
      </c>
      <c r="BP23" s="229">
        <f t="shared" si="9"/>
        <v>0</v>
      </c>
      <c r="BQ23" s="229">
        <f t="shared" si="10"/>
        <v>0</v>
      </c>
      <c r="BR23" s="232">
        <f t="shared" si="11"/>
        <v>0</v>
      </c>
      <c r="BS23" s="260"/>
      <c r="BT23" s="280">
        <f t="shared" si="13"/>
        <v>0</v>
      </c>
      <c r="BU23" s="229">
        <f t="shared" si="0"/>
        <v>0</v>
      </c>
      <c r="BV23" s="262"/>
      <c r="BW23" s="280">
        <f t="shared" si="1"/>
        <v>0</v>
      </c>
      <c r="BX23" s="232">
        <f t="shared" si="2"/>
        <v>0</v>
      </c>
    </row>
    <row r="24" spans="2:76" s="29" customFormat="1" ht="18" customHeight="1">
      <c r="B24" s="254"/>
      <c r="C24" s="255"/>
      <c r="D24" s="256"/>
      <c r="E24" s="274" t="str">
        <f>IF(COUNTBLANK(進歩状況一覧!AJ23:AM23)=3,"●","")</f>
        <v/>
      </c>
      <c r="F24" s="274" t="str">
        <f>IF(COUNTBLANK(進歩状況一覧!AJ23:AM23)=2,"●","")</f>
        <v/>
      </c>
      <c r="G24" s="274" t="str">
        <f>IF(COUNTBLANK(進歩状況一覧!AJ23:AM23)=1,"●","")</f>
        <v/>
      </c>
      <c r="H24" s="275" t="str">
        <f>IF(COUNTBLANK(進歩状況一覧!AJ23:AM23)=0,"●","")</f>
        <v/>
      </c>
      <c r="I24" s="242"/>
      <c r="J24" s="242"/>
      <c r="K24" s="242"/>
      <c r="L24" s="242"/>
      <c r="M24" s="242"/>
      <c r="N24" s="242"/>
      <c r="O24" s="242"/>
      <c r="P24" s="242"/>
      <c r="Q24" s="244"/>
      <c r="R24" s="241"/>
      <c r="S24" s="242"/>
      <c r="T24" s="242"/>
      <c r="U24" s="242"/>
      <c r="V24" s="242"/>
      <c r="W24" s="242"/>
      <c r="X24" s="242"/>
      <c r="Y24" s="242"/>
      <c r="Z24" s="244"/>
      <c r="AA24" s="241"/>
      <c r="AB24" s="242"/>
      <c r="AC24" s="242"/>
      <c r="AD24" s="242"/>
      <c r="AE24" s="242"/>
      <c r="AF24" s="244"/>
      <c r="AG24" s="241"/>
      <c r="AH24" s="242"/>
      <c r="AI24" s="242"/>
      <c r="AJ24" s="242"/>
      <c r="AK24" s="242"/>
      <c r="AL24" s="242"/>
      <c r="AM24" s="244"/>
      <c r="AN24" s="241"/>
      <c r="AO24" s="242"/>
      <c r="AP24" s="242"/>
      <c r="AQ24" s="242"/>
      <c r="AR24" s="242"/>
      <c r="AS24" s="242"/>
      <c r="AT24" s="243"/>
      <c r="AU24" s="241"/>
      <c r="AV24" s="242"/>
      <c r="AW24" s="242"/>
      <c r="AX24" s="242"/>
      <c r="AY24" s="242"/>
      <c r="AZ24" s="242"/>
      <c r="BA24" s="244"/>
      <c r="BB24" s="241"/>
      <c r="BC24" s="242"/>
      <c r="BD24" s="242"/>
      <c r="BE24" s="242"/>
      <c r="BF24" s="242"/>
      <c r="BG24" s="242"/>
      <c r="BH24" s="242"/>
      <c r="BI24" s="244"/>
      <c r="BJ24" s="232">
        <f t="shared" si="3"/>
        <v>0</v>
      </c>
      <c r="BK24" s="278">
        <f t="shared" si="4"/>
        <v>0</v>
      </c>
      <c r="BL24" s="229">
        <f t="shared" si="5"/>
        <v>0</v>
      </c>
      <c r="BM24" s="229">
        <f t="shared" si="6"/>
        <v>0</v>
      </c>
      <c r="BN24" s="229">
        <f t="shared" si="7"/>
        <v>0</v>
      </c>
      <c r="BO24" s="229">
        <f t="shared" si="8"/>
        <v>0</v>
      </c>
      <c r="BP24" s="229">
        <f t="shared" si="9"/>
        <v>0</v>
      </c>
      <c r="BQ24" s="229">
        <f t="shared" si="10"/>
        <v>0</v>
      </c>
      <c r="BR24" s="232">
        <f t="shared" si="11"/>
        <v>0</v>
      </c>
      <c r="BS24" s="260"/>
      <c r="BT24" s="280">
        <f t="shared" si="13"/>
        <v>0</v>
      </c>
      <c r="BU24" s="229">
        <f t="shared" si="0"/>
        <v>0</v>
      </c>
      <c r="BV24" s="262"/>
      <c r="BW24" s="280">
        <f t="shared" si="1"/>
        <v>0</v>
      </c>
      <c r="BX24" s="232">
        <f t="shared" si="2"/>
        <v>0</v>
      </c>
    </row>
    <row r="25" spans="2:76" s="29" customFormat="1" ht="18" customHeight="1">
      <c r="B25" s="257" t="s">
        <v>166</v>
      </c>
      <c r="C25" s="258" t="s">
        <v>65</v>
      </c>
      <c r="D25" s="259" t="s">
        <v>135</v>
      </c>
      <c r="E25" s="276" t="str">
        <f>IF(COUNTBLANK(進歩状況一覧!AJ24:AM24)=3,"●","")</f>
        <v/>
      </c>
      <c r="F25" s="276" t="str">
        <f>IF(COUNTBLANK(進歩状況一覧!AJ24:AM24)=2,"●","")</f>
        <v/>
      </c>
      <c r="G25" s="276" t="str">
        <f>IF(COUNTBLANK(進歩状況一覧!AJ24:AM24)=1,"●","")</f>
        <v/>
      </c>
      <c r="H25" s="277" t="str">
        <f>IF(COUNTBLANK(進歩状況一覧!AJ24:AM24)=0,"●","")</f>
        <v/>
      </c>
      <c r="I25" s="245" t="s">
        <v>95</v>
      </c>
      <c r="J25" s="245" t="s">
        <v>95</v>
      </c>
      <c r="K25" s="245"/>
      <c r="L25" s="245"/>
      <c r="M25" s="245"/>
      <c r="N25" s="245"/>
      <c r="O25" s="245"/>
      <c r="P25" s="245"/>
      <c r="Q25" s="246"/>
      <c r="R25" s="247"/>
      <c r="S25" s="245"/>
      <c r="T25" s="245"/>
      <c r="U25" s="245" t="s">
        <v>129</v>
      </c>
      <c r="V25" s="245" t="s">
        <v>95</v>
      </c>
      <c r="W25" s="245" t="s">
        <v>95</v>
      </c>
      <c r="X25" s="245"/>
      <c r="Y25" s="245"/>
      <c r="Z25" s="246"/>
      <c r="AA25" s="247" t="s">
        <v>95</v>
      </c>
      <c r="AB25" s="245" t="s">
        <v>95</v>
      </c>
      <c r="AC25" s="245"/>
      <c r="AD25" s="245"/>
      <c r="AE25" s="245" t="s">
        <v>95</v>
      </c>
      <c r="AF25" s="246"/>
      <c r="AG25" s="247"/>
      <c r="AH25" s="245"/>
      <c r="AI25" s="245" t="s">
        <v>95</v>
      </c>
      <c r="AJ25" s="245"/>
      <c r="AK25" s="245"/>
      <c r="AL25" s="245"/>
      <c r="AM25" s="246"/>
      <c r="AN25" s="247"/>
      <c r="AO25" s="245"/>
      <c r="AP25" s="245" t="s">
        <v>95</v>
      </c>
      <c r="AQ25" s="245" t="s">
        <v>95</v>
      </c>
      <c r="AR25" s="245"/>
      <c r="AS25" s="245"/>
      <c r="AT25" s="248"/>
      <c r="AU25" s="247"/>
      <c r="AV25" s="245"/>
      <c r="AW25" s="245"/>
      <c r="AX25" s="245"/>
      <c r="AY25" s="245"/>
      <c r="AZ25" s="245" t="s">
        <v>95</v>
      </c>
      <c r="BA25" s="246"/>
      <c r="BB25" s="247"/>
      <c r="BC25" s="245"/>
      <c r="BD25" s="245" t="s">
        <v>95</v>
      </c>
      <c r="BE25" s="245"/>
      <c r="BF25" s="245"/>
      <c r="BG25" s="245" t="s">
        <v>95</v>
      </c>
      <c r="BH25" s="245"/>
      <c r="BI25" s="246"/>
      <c r="BJ25" s="233">
        <f>COUNTIF(I25:BI25,"◎")</f>
        <v>1</v>
      </c>
      <c r="BK25" s="279">
        <f>COUNTIF(I25:Q25,"◎")+COUNTIF(I25:Q25,"○")</f>
        <v>2</v>
      </c>
      <c r="BL25" s="230">
        <f>COUNTIF(R25:Z25,"◎")+COUNTIF(R25:Z25,"○")</f>
        <v>3</v>
      </c>
      <c r="BM25" s="230">
        <f>COUNTIF(AA25:AF25,"◎")+COUNTIF(AA25:AF25,"○")</f>
        <v>3</v>
      </c>
      <c r="BN25" s="230">
        <f>COUNTIF(AG25:AM25,"◎")+COUNTIF(AG25:AM25,"○")</f>
        <v>1</v>
      </c>
      <c r="BO25" s="230">
        <f>COUNTIF(AN25:AT25,"◎")+COUNTIF(AN25:AT25,"○")</f>
        <v>2</v>
      </c>
      <c r="BP25" s="230">
        <f>COUNTIF(AU25:BA25,"◎")+COUNTIF(AU25:BA25,"○")</f>
        <v>1</v>
      </c>
      <c r="BQ25" s="230">
        <f>COUNTIF(BB25:BI25,"◎")+COUNTIF(BB25:BI25,"○")</f>
        <v>2</v>
      </c>
      <c r="BR25" s="233">
        <f>BJ25</f>
        <v>1</v>
      </c>
      <c r="BS25" s="261"/>
      <c r="BT25" s="281">
        <f>SUM(BK25:BQ25)</f>
        <v>14</v>
      </c>
      <c r="BU25" s="230">
        <f>BT25-BS25</f>
        <v>14</v>
      </c>
      <c r="BV25" s="263"/>
      <c r="BW25" s="281">
        <f>BR25</f>
        <v>1</v>
      </c>
      <c r="BX25" s="233">
        <f>BW25-BV25</f>
        <v>1</v>
      </c>
    </row>
    <row r="26" spans="2:76" s="29" customFormat="1" ht="18" customHeight="1">
      <c r="B26" s="254"/>
      <c r="C26" s="255" t="s">
        <v>126</v>
      </c>
      <c r="D26" s="256" t="s">
        <v>137</v>
      </c>
      <c r="E26" s="274" t="str">
        <f>IF(COUNTBLANK(進歩状況一覧!AJ25:AM25)=3,"●","")</f>
        <v/>
      </c>
      <c r="F26" s="274" t="str">
        <f>IF(COUNTBLANK(進歩状況一覧!AJ25:AM25)=2,"●","")</f>
        <v/>
      </c>
      <c r="G26" s="274" t="str">
        <f>IF(COUNTBLANK(進歩状況一覧!AJ25:AM25)=1,"●","")</f>
        <v/>
      </c>
      <c r="H26" s="275" t="str">
        <f>IF(COUNTBLANK(進歩状況一覧!AJ25:AM25)=0,"●","")</f>
        <v/>
      </c>
      <c r="I26" s="242"/>
      <c r="J26" s="242" t="s">
        <v>129</v>
      </c>
      <c r="K26" s="242"/>
      <c r="L26" s="242"/>
      <c r="M26" s="242"/>
      <c r="N26" s="242"/>
      <c r="O26" s="242"/>
      <c r="P26" s="242" t="s">
        <v>95</v>
      </c>
      <c r="Q26" s="244"/>
      <c r="R26" s="241"/>
      <c r="S26" s="242"/>
      <c r="T26" s="242"/>
      <c r="U26" s="242" t="s">
        <v>129</v>
      </c>
      <c r="V26" s="242" t="s">
        <v>95</v>
      </c>
      <c r="W26" s="242" t="s">
        <v>95</v>
      </c>
      <c r="X26" s="242"/>
      <c r="Y26" s="242"/>
      <c r="Z26" s="244"/>
      <c r="AA26" s="241" t="s">
        <v>95</v>
      </c>
      <c r="AB26" s="242" t="s">
        <v>95</v>
      </c>
      <c r="AC26" s="242" t="s">
        <v>95</v>
      </c>
      <c r="AD26" s="242"/>
      <c r="AE26" s="242" t="s">
        <v>129</v>
      </c>
      <c r="AF26" s="244"/>
      <c r="AG26" s="241" t="s">
        <v>95</v>
      </c>
      <c r="AH26" s="242"/>
      <c r="AI26" s="242"/>
      <c r="AJ26" s="242"/>
      <c r="AK26" s="242" t="s">
        <v>95</v>
      </c>
      <c r="AL26" s="242"/>
      <c r="AM26" s="244"/>
      <c r="AN26" s="241"/>
      <c r="AO26" s="242" t="s">
        <v>95</v>
      </c>
      <c r="AP26" s="242" t="s">
        <v>129</v>
      </c>
      <c r="AQ26" s="242"/>
      <c r="AR26" s="242"/>
      <c r="AS26" s="242" t="s">
        <v>95</v>
      </c>
      <c r="AT26" s="243"/>
      <c r="AU26" s="241" t="s">
        <v>95</v>
      </c>
      <c r="AV26" s="242"/>
      <c r="AW26" s="242"/>
      <c r="AX26" s="242"/>
      <c r="AY26" s="242"/>
      <c r="AZ26" s="242" t="s">
        <v>95</v>
      </c>
      <c r="BA26" s="244"/>
      <c r="BB26" s="241"/>
      <c r="BC26" s="242"/>
      <c r="BD26" s="242" t="s">
        <v>95</v>
      </c>
      <c r="BE26" s="242"/>
      <c r="BF26" s="242"/>
      <c r="BG26" s="242"/>
      <c r="BH26" s="242"/>
      <c r="BI26" s="244"/>
      <c r="BJ26" s="232">
        <f t="shared" si="3"/>
        <v>4</v>
      </c>
      <c r="BK26" s="278">
        <f t="shared" si="4"/>
        <v>2</v>
      </c>
      <c r="BL26" s="229">
        <f t="shared" si="5"/>
        <v>3</v>
      </c>
      <c r="BM26" s="229">
        <f t="shared" si="6"/>
        <v>4</v>
      </c>
      <c r="BN26" s="229">
        <f t="shared" si="7"/>
        <v>2</v>
      </c>
      <c r="BO26" s="229">
        <f t="shared" si="8"/>
        <v>3</v>
      </c>
      <c r="BP26" s="229">
        <f t="shared" si="9"/>
        <v>2</v>
      </c>
      <c r="BQ26" s="229">
        <f t="shared" si="10"/>
        <v>1</v>
      </c>
      <c r="BR26" s="232">
        <f t="shared" si="11"/>
        <v>4</v>
      </c>
      <c r="BS26" s="260"/>
      <c r="BT26" s="280">
        <f t="shared" si="13"/>
        <v>17</v>
      </c>
      <c r="BU26" s="229">
        <f t="shared" si="0"/>
        <v>17</v>
      </c>
      <c r="BV26" s="262"/>
      <c r="BW26" s="280">
        <f t="shared" si="1"/>
        <v>4</v>
      </c>
      <c r="BX26" s="232">
        <f t="shared" si="2"/>
        <v>4</v>
      </c>
    </row>
    <row r="27" spans="2:76" s="29" customFormat="1" ht="18" customHeight="1">
      <c r="B27" s="254"/>
      <c r="C27" s="255"/>
      <c r="D27" s="256" t="s">
        <v>138</v>
      </c>
      <c r="E27" s="274" t="str">
        <f>IF(COUNTBLANK(進歩状況一覧!AJ28:AM28)=3,"●","")</f>
        <v/>
      </c>
      <c r="F27" s="274" t="str">
        <f>IF(COUNTBLANK(進歩状況一覧!AJ28:AM28)=2,"●","")</f>
        <v/>
      </c>
      <c r="G27" s="274" t="str">
        <f>IF(COUNTBLANK(進歩状況一覧!AJ28:AM28)=1,"●","")</f>
        <v/>
      </c>
      <c r="H27" s="275" t="str">
        <f>IF(COUNTBLANK(進歩状況一覧!AJ28:AM28)=0,"●","")</f>
        <v/>
      </c>
      <c r="I27" s="242"/>
      <c r="J27" s="242"/>
      <c r="K27" s="242"/>
      <c r="L27" s="242"/>
      <c r="M27" s="242"/>
      <c r="N27" s="242"/>
      <c r="O27" s="242"/>
      <c r="P27" s="242"/>
      <c r="Q27" s="244"/>
      <c r="R27" s="241"/>
      <c r="S27" s="242"/>
      <c r="T27" s="242" t="s">
        <v>129</v>
      </c>
      <c r="U27" s="242" t="s">
        <v>129</v>
      </c>
      <c r="V27" s="242" t="s">
        <v>129</v>
      </c>
      <c r="W27" s="242"/>
      <c r="X27" s="242"/>
      <c r="Y27" s="242"/>
      <c r="Z27" s="244"/>
      <c r="AA27" s="241"/>
      <c r="AB27" s="242" t="s">
        <v>95</v>
      </c>
      <c r="AC27" s="242"/>
      <c r="AD27" s="242"/>
      <c r="AE27" s="242" t="s">
        <v>95</v>
      </c>
      <c r="AF27" s="244"/>
      <c r="AG27" s="241"/>
      <c r="AH27" s="242"/>
      <c r="AI27" s="242"/>
      <c r="AJ27" s="242"/>
      <c r="AK27" s="242"/>
      <c r="AL27" s="242"/>
      <c r="AM27" s="244"/>
      <c r="AN27" s="241"/>
      <c r="AO27" s="242"/>
      <c r="AP27" s="242"/>
      <c r="AQ27" s="242" t="s">
        <v>95</v>
      </c>
      <c r="AR27" s="242"/>
      <c r="AS27" s="242"/>
      <c r="AT27" s="243"/>
      <c r="AU27" s="241"/>
      <c r="AV27" s="242"/>
      <c r="AW27" s="242"/>
      <c r="AX27" s="242"/>
      <c r="AY27" s="242"/>
      <c r="AZ27" s="242" t="s">
        <v>95</v>
      </c>
      <c r="BA27" s="244"/>
      <c r="BB27" s="241"/>
      <c r="BC27" s="242"/>
      <c r="BD27" s="242" t="s">
        <v>95</v>
      </c>
      <c r="BE27" s="242"/>
      <c r="BF27" s="242"/>
      <c r="BG27" s="242" t="s">
        <v>95</v>
      </c>
      <c r="BH27" s="242"/>
      <c r="BI27" s="244"/>
      <c r="BJ27" s="232">
        <f>COUNTIF(I27:BI27,"◎")</f>
        <v>3</v>
      </c>
      <c r="BK27" s="278">
        <f>COUNTIF(I27:Q27,"◎")+COUNTIF(I27:Q27,"○")</f>
        <v>0</v>
      </c>
      <c r="BL27" s="229">
        <f>COUNTIF(R27:Z27,"◎")+COUNTIF(R27:Z27,"○")</f>
        <v>3</v>
      </c>
      <c r="BM27" s="229">
        <f>COUNTIF(AA27:AF27,"◎")+COUNTIF(AA27:AF27,"○")</f>
        <v>2</v>
      </c>
      <c r="BN27" s="229">
        <f>COUNTIF(AG27:AM27,"◎")+COUNTIF(AG27:AM27,"○")</f>
        <v>0</v>
      </c>
      <c r="BO27" s="229">
        <f>COUNTIF(AN27:AT27,"◎")+COUNTIF(AN27:AT27,"○")</f>
        <v>1</v>
      </c>
      <c r="BP27" s="229">
        <f>COUNTIF(AU27:BA27,"◎")+COUNTIF(AU27:BA27,"○")</f>
        <v>1</v>
      </c>
      <c r="BQ27" s="229">
        <f>COUNTIF(BB27:BI27,"◎")+COUNTIF(BB27:BI27,"○")</f>
        <v>2</v>
      </c>
      <c r="BR27" s="232">
        <f>BJ27</f>
        <v>3</v>
      </c>
      <c r="BS27" s="260"/>
      <c r="BT27" s="280">
        <f>SUM(BK27:BQ27)</f>
        <v>9</v>
      </c>
      <c r="BU27" s="229">
        <f>BT27-BS27</f>
        <v>9</v>
      </c>
      <c r="BV27" s="262"/>
      <c r="BW27" s="280">
        <f>BR27</f>
        <v>3</v>
      </c>
      <c r="BX27" s="232">
        <f>BW27-BV27</f>
        <v>3</v>
      </c>
    </row>
    <row r="28" spans="2:76" s="29" customFormat="1" ht="18" customHeight="1">
      <c r="B28" s="254"/>
      <c r="C28" s="255"/>
      <c r="D28" s="256" t="s">
        <v>139</v>
      </c>
      <c r="E28" s="274" t="str">
        <f>IF(COUNTBLANK(進歩状況一覧!AJ26:AM26)=3,"●","")</f>
        <v/>
      </c>
      <c r="F28" s="274" t="str">
        <f>IF(COUNTBLANK(進歩状況一覧!AJ26:AM26)=2,"●","")</f>
        <v/>
      </c>
      <c r="G28" s="274" t="str">
        <f>IF(COUNTBLANK(進歩状況一覧!AJ26:AM26)=1,"●","")</f>
        <v/>
      </c>
      <c r="H28" s="275" t="str">
        <f>IF(COUNTBLANK(進歩状況一覧!AJ26:AM26)=0,"●","")</f>
        <v/>
      </c>
      <c r="I28" s="242" t="s">
        <v>95</v>
      </c>
      <c r="J28" s="242"/>
      <c r="K28" s="242"/>
      <c r="L28" s="242"/>
      <c r="M28" s="242"/>
      <c r="N28" s="242"/>
      <c r="O28" s="242"/>
      <c r="P28" s="242"/>
      <c r="Q28" s="244"/>
      <c r="R28" s="241"/>
      <c r="S28" s="242"/>
      <c r="T28" s="242" t="s">
        <v>129</v>
      </c>
      <c r="U28" s="242" t="s">
        <v>129</v>
      </c>
      <c r="V28" s="242"/>
      <c r="W28" s="242" t="s">
        <v>95</v>
      </c>
      <c r="X28" s="242"/>
      <c r="Y28" s="242"/>
      <c r="Z28" s="244"/>
      <c r="AA28" s="241"/>
      <c r="AB28" s="242"/>
      <c r="AC28" s="242"/>
      <c r="AD28" s="242"/>
      <c r="AE28" s="242" t="s">
        <v>95</v>
      </c>
      <c r="AF28" s="244"/>
      <c r="AG28" s="241"/>
      <c r="AH28" s="242"/>
      <c r="AI28" s="242"/>
      <c r="AJ28" s="242"/>
      <c r="AK28" s="242"/>
      <c r="AL28" s="242"/>
      <c r="AM28" s="244"/>
      <c r="AN28" s="241"/>
      <c r="AO28" s="242"/>
      <c r="AP28" s="242" t="s">
        <v>95</v>
      </c>
      <c r="AQ28" s="242" t="s">
        <v>95</v>
      </c>
      <c r="AR28" s="242"/>
      <c r="AS28" s="242"/>
      <c r="AT28" s="243"/>
      <c r="AU28" s="250"/>
      <c r="AV28" s="251"/>
      <c r="AW28" s="251"/>
      <c r="AX28" s="251"/>
      <c r="AY28" s="251"/>
      <c r="AZ28" s="251" t="s">
        <v>95</v>
      </c>
      <c r="BA28" s="252"/>
      <c r="BB28" s="250"/>
      <c r="BC28" s="251"/>
      <c r="BD28" s="251" t="s">
        <v>95</v>
      </c>
      <c r="BE28" s="251"/>
      <c r="BF28" s="251"/>
      <c r="BG28" s="251" t="s">
        <v>95</v>
      </c>
      <c r="BH28" s="251"/>
      <c r="BI28" s="252"/>
      <c r="BJ28" s="232">
        <f t="shared" si="3"/>
        <v>2</v>
      </c>
      <c r="BK28" s="278">
        <f t="shared" si="4"/>
        <v>1</v>
      </c>
      <c r="BL28" s="229">
        <f t="shared" si="5"/>
        <v>3</v>
      </c>
      <c r="BM28" s="229">
        <f t="shared" si="6"/>
        <v>1</v>
      </c>
      <c r="BN28" s="229">
        <f t="shared" si="7"/>
        <v>0</v>
      </c>
      <c r="BO28" s="229">
        <f t="shared" si="8"/>
        <v>2</v>
      </c>
      <c r="BP28" s="229">
        <f t="shared" si="9"/>
        <v>1</v>
      </c>
      <c r="BQ28" s="229">
        <f t="shared" si="10"/>
        <v>2</v>
      </c>
      <c r="BR28" s="232">
        <f t="shared" si="11"/>
        <v>2</v>
      </c>
      <c r="BS28" s="260"/>
      <c r="BT28" s="280">
        <f t="shared" si="13"/>
        <v>10</v>
      </c>
      <c r="BU28" s="229">
        <f t="shared" si="0"/>
        <v>10</v>
      </c>
      <c r="BV28" s="262"/>
      <c r="BW28" s="280">
        <f t="shared" si="1"/>
        <v>2</v>
      </c>
      <c r="BX28" s="232">
        <f t="shared" si="2"/>
        <v>2</v>
      </c>
    </row>
    <row r="29" spans="2:76" s="29" customFormat="1" ht="18" customHeight="1">
      <c r="B29" s="254"/>
      <c r="C29" s="255"/>
      <c r="D29" s="256" t="s">
        <v>140</v>
      </c>
      <c r="E29" s="274" t="str">
        <f>IF(COUNTBLANK(進歩状況一覧!AJ27:AM27)=3,"●","")</f>
        <v/>
      </c>
      <c r="F29" s="274" t="str">
        <f>IF(COUNTBLANK(進歩状況一覧!AJ27:AM27)=2,"●","")</f>
        <v/>
      </c>
      <c r="G29" s="274" t="str">
        <f>IF(COUNTBLANK(進歩状況一覧!AJ27:AM27)=1,"●","")</f>
        <v/>
      </c>
      <c r="H29" s="275" t="str">
        <f>IF(COUNTBLANK(進歩状況一覧!AJ27:AM27)=0,"●","")</f>
        <v/>
      </c>
      <c r="I29" s="242"/>
      <c r="J29" s="242"/>
      <c r="K29" s="242"/>
      <c r="L29" s="242"/>
      <c r="M29" s="242"/>
      <c r="N29" s="242"/>
      <c r="O29" s="242"/>
      <c r="P29" s="242"/>
      <c r="Q29" s="244"/>
      <c r="R29" s="241"/>
      <c r="S29" s="242"/>
      <c r="T29" s="242"/>
      <c r="U29" s="242" t="s">
        <v>129</v>
      </c>
      <c r="V29" s="242" t="s">
        <v>129</v>
      </c>
      <c r="W29" s="242"/>
      <c r="X29" s="242"/>
      <c r="Y29" s="242"/>
      <c r="Z29" s="244"/>
      <c r="AA29" s="241"/>
      <c r="AB29" s="242" t="s">
        <v>95</v>
      </c>
      <c r="AC29" s="242"/>
      <c r="AD29" s="242"/>
      <c r="AE29" s="242" t="s">
        <v>95</v>
      </c>
      <c r="AF29" s="244"/>
      <c r="AG29" s="241"/>
      <c r="AH29" s="242"/>
      <c r="AI29" s="242"/>
      <c r="AJ29" s="242"/>
      <c r="AK29" s="242"/>
      <c r="AL29" s="242"/>
      <c r="AM29" s="244"/>
      <c r="AN29" s="241"/>
      <c r="AO29" s="242"/>
      <c r="AP29" s="242"/>
      <c r="AQ29" s="242"/>
      <c r="AR29" s="242"/>
      <c r="AS29" s="242"/>
      <c r="AT29" s="243"/>
      <c r="AU29" s="241"/>
      <c r="AV29" s="242"/>
      <c r="AW29" s="242"/>
      <c r="AX29" s="242"/>
      <c r="AY29" s="242"/>
      <c r="AZ29" s="242"/>
      <c r="BA29" s="244"/>
      <c r="BB29" s="241"/>
      <c r="BC29" s="242"/>
      <c r="BD29" s="242"/>
      <c r="BE29" s="242"/>
      <c r="BF29" s="242"/>
      <c r="BG29" s="242"/>
      <c r="BH29" s="242"/>
      <c r="BI29" s="244"/>
      <c r="BJ29" s="232">
        <f t="shared" si="3"/>
        <v>2</v>
      </c>
      <c r="BK29" s="278">
        <f t="shared" si="4"/>
        <v>0</v>
      </c>
      <c r="BL29" s="229">
        <f t="shared" si="5"/>
        <v>2</v>
      </c>
      <c r="BM29" s="229">
        <f t="shared" si="6"/>
        <v>2</v>
      </c>
      <c r="BN29" s="229">
        <f t="shared" si="7"/>
        <v>0</v>
      </c>
      <c r="BO29" s="229">
        <f t="shared" si="8"/>
        <v>0</v>
      </c>
      <c r="BP29" s="229">
        <f t="shared" si="9"/>
        <v>0</v>
      </c>
      <c r="BQ29" s="229">
        <f t="shared" si="10"/>
        <v>0</v>
      </c>
      <c r="BR29" s="232">
        <f t="shared" si="11"/>
        <v>2</v>
      </c>
      <c r="BS29" s="260"/>
      <c r="BT29" s="280">
        <f t="shared" si="13"/>
        <v>4</v>
      </c>
      <c r="BU29" s="229">
        <f t="shared" si="0"/>
        <v>4</v>
      </c>
      <c r="BV29" s="262"/>
      <c r="BW29" s="280">
        <f t="shared" si="1"/>
        <v>2</v>
      </c>
      <c r="BX29" s="232">
        <f t="shared" si="2"/>
        <v>2</v>
      </c>
    </row>
    <row r="30" spans="2:76" s="29" customFormat="1" ht="18" customHeight="1">
      <c r="B30" s="254"/>
      <c r="C30" s="255"/>
      <c r="D30" s="256" t="s">
        <v>141</v>
      </c>
      <c r="E30" s="274" t="str">
        <f>IF(COUNTBLANK(進歩状況一覧!AJ29:AM29)=3,"●","")</f>
        <v/>
      </c>
      <c r="F30" s="274" t="str">
        <f>IF(COUNTBLANK(進歩状況一覧!AJ29:AM29)=2,"●","")</f>
        <v/>
      </c>
      <c r="G30" s="274" t="str">
        <f>IF(COUNTBLANK(進歩状況一覧!AJ29:AM29)=1,"●","")</f>
        <v/>
      </c>
      <c r="H30" s="275" t="str">
        <f>IF(COUNTBLANK(進歩状況一覧!AJ29:AM29)=0,"●","")</f>
        <v/>
      </c>
      <c r="I30" s="242"/>
      <c r="J30" s="242"/>
      <c r="K30" s="242"/>
      <c r="L30" s="242"/>
      <c r="M30" s="242"/>
      <c r="N30" s="242"/>
      <c r="O30" s="242"/>
      <c r="P30" s="242"/>
      <c r="Q30" s="244"/>
      <c r="R30" s="241"/>
      <c r="S30" s="242"/>
      <c r="T30" s="242"/>
      <c r="U30" s="242"/>
      <c r="V30" s="242"/>
      <c r="W30" s="242"/>
      <c r="X30" s="242"/>
      <c r="Y30" s="242"/>
      <c r="Z30" s="244"/>
      <c r="AA30" s="241"/>
      <c r="AB30" s="242"/>
      <c r="AC30" s="242"/>
      <c r="AD30" s="242"/>
      <c r="AE30" s="242" t="s">
        <v>95</v>
      </c>
      <c r="AF30" s="244"/>
      <c r="AG30" s="241"/>
      <c r="AH30" s="242"/>
      <c r="AI30" s="242"/>
      <c r="AJ30" s="242"/>
      <c r="AK30" s="242"/>
      <c r="AL30" s="242"/>
      <c r="AM30" s="244"/>
      <c r="AN30" s="241"/>
      <c r="AO30" s="242"/>
      <c r="AP30" s="242"/>
      <c r="AQ30" s="242"/>
      <c r="AR30" s="242"/>
      <c r="AS30" s="242"/>
      <c r="AT30" s="243"/>
      <c r="AU30" s="241"/>
      <c r="AV30" s="242"/>
      <c r="AW30" s="242"/>
      <c r="AX30" s="242"/>
      <c r="AY30" s="242"/>
      <c r="AZ30" s="242"/>
      <c r="BA30" s="244"/>
      <c r="BB30" s="241"/>
      <c r="BC30" s="242"/>
      <c r="BD30" s="242"/>
      <c r="BE30" s="242"/>
      <c r="BF30" s="242"/>
      <c r="BG30" s="242"/>
      <c r="BH30" s="242"/>
      <c r="BI30" s="244"/>
      <c r="BJ30" s="232">
        <f t="shared" si="3"/>
        <v>0</v>
      </c>
      <c r="BK30" s="278">
        <f t="shared" si="4"/>
        <v>0</v>
      </c>
      <c r="BL30" s="229">
        <f t="shared" si="5"/>
        <v>0</v>
      </c>
      <c r="BM30" s="229">
        <f t="shared" si="6"/>
        <v>1</v>
      </c>
      <c r="BN30" s="229">
        <f t="shared" si="7"/>
        <v>0</v>
      </c>
      <c r="BO30" s="229">
        <f t="shared" si="8"/>
        <v>0</v>
      </c>
      <c r="BP30" s="229">
        <f t="shared" si="9"/>
        <v>0</v>
      </c>
      <c r="BQ30" s="229">
        <f t="shared" si="10"/>
        <v>0</v>
      </c>
      <c r="BR30" s="232">
        <f t="shared" si="11"/>
        <v>0</v>
      </c>
      <c r="BS30" s="260"/>
      <c r="BT30" s="280">
        <f t="shared" ref="BT30" si="14">SUM(BK30:BQ30)</f>
        <v>1</v>
      </c>
      <c r="BU30" s="229">
        <f t="shared" si="0"/>
        <v>1</v>
      </c>
      <c r="BV30" s="262"/>
      <c r="BW30" s="280">
        <f t="shared" si="1"/>
        <v>0</v>
      </c>
      <c r="BX30" s="232">
        <f t="shared" si="2"/>
        <v>0</v>
      </c>
    </row>
    <row r="31" spans="2:76" s="29" customFormat="1" ht="18" customHeight="1">
      <c r="B31" s="254"/>
      <c r="C31" s="255"/>
      <c r="D31" s="256"/>
      <c r="E31" s="274" t="str">
        <f>IF(COUNTBLANK(進歩状況一覧!AJ30:AM30)=3,"●","")</f>
        <v/>
      </c>
      <c r="F31" s="274" t="str">
        <f>IF(COUNTBLANK(進歩状況一覧!AJ30:AM30)=2,"●","")</f>
        <v/>
      </c>
      <c r="G31" s="274" t="str">
        <f>IF(COUNTBLANK(進歩状況一覧!AJ30:AM30)=1,"●","")</f>
        <v/>
      </c>
      <c r="H31" s="275" t="str">
        <f>IF(COUNTBLANK(進歩状況一覧!AJ30:AM30)=0,"●","")</f>
        <v/>
      </c>
      <c r="I31" s="242"/>
      <c r="J31" s="242"/>
      <c r="K31" s="242"/>
      <c r="L31" s="242"/>
      <c r="M31" s="242"/>
      <c r="N31" s="242"/>
      <c r="O31" s="242"/>
      <c r="P31" s="242"/>
      <c r="Q31" s="244"/>
      <c r="R31" s="241"/>
      <c r="S31" s="242"/>
      <c r="T31" s="242"/>
      <c r="U31" s="242"/>
      <c r="V31" s="242"/>
      <c r="W31" s="242"/>
      <c r="X31" s="242"/>
      <c r="Y31" s="242"/>
      <c r="Z31" s="244"/>
      <c r="AA31" s="241"/>
      <c r="AB31" s="242"/>
      <c r="AC31" s="242"/>
      <c r="AD31" s="242"/>
      <c r="AE31" s="242"/>
      <c r="AF31" s="244"/>
      <c r="AG31" s="241"/>
      <c r="AH31" s="242"/>
      <c r="AI31" s="242"/>
      <c r="AJ31" s="242"/>
      <c r="AK31" s="242"/>
      <c r="AL31" s="242"/>
      <c r="AM31" s="244"/>
      <c r="AN31" s="241"/>
      <c r="AO31" s="242"/>
      <c r="AP31" s="242"/>
      <c r="AQ31" s="242"/>
      <c r="AR31" s="242"/>
      <c r="AS31" s="242"/>
      <c r="AT31" s="243"/>
      <c r="AU31" s="241"/>
      <c r="AV31" s="242"/>
      <c r="AW31" s="242"/>
      <c r="AX31" s="242"/>
      <c r="AY31" s="242"/>
      <c r="AZ31" s="242"/>
      <c r="BA31" s="244"/>
      <c r="BB31" s="241"/>
      <c r="BC31" s="242"/>
      <c r="BD31" s="242"/>
      <c r="BE31" s="242"/>
      <c r="BF31" s="242"/>
      <c r="BG31" s="242"/>
      <c r="BH31" s="242"/>
      <c r="BI31" s="244"/>
      <c r="BJ31" s="232">
        <f t="shared" si="3"/>
        <v>0</v>
      </c>
      <c r="BK31" s="278">
        <f t="shared" si="4"/>
        <v>0</v>
      </c>
      <c r="BL31" s="229">
        <f t="shared" si="5"/>
        <v>0</v>
      </c>
      <c r="BM31" s="229">
        <f t="shared" si="6"/>
        <v>0</v>
      </c>
      <c r="BN31" s="229">
        <f t="shared" si="7"/>
        <v>0</v>
      </c>
      <c r="BO31" s="229">
        <f t="shared" si="8"/>
        <v>0</v>
      </c>
      <c r="BP31" s="229">
        <f t="shared" si="9"/>
        <v>0</v>
      </c>
      <c r="BQ31" s="229">
        <f t="shared" si="10"/>
        <v>0</v>
      </c>
      <c r="BR31" s="232">
        <f t="shared" si="11"/>
        <v>0</v>
      </c>
      <c r="BS31" s="260"/>
      <c r="BT31" s="280">
        <f t="shared" si="13"/>
        <v>0</v>
      </c>
      <c r="BU31" s="229">
        <f t="shared" si="0"/>
        <v>0</v>
      </c>
      <c r="BV31" s="262"/>
      <c r="BW31" s="280">
        <f t="shared" si="1"/>
        <v>0</v>
      </c>
      <c r="BX31" s="232">
        <f t="shared" si="2"/>
        <v>0</v>
      </c>
    </row>
    <row r="32" spans="2:76" s="29" customFormat="1" ht="18" customHeight="1">
      <c r="B32" s="254"/>
      <c r="C32" s="255"/>
      <c r="D32" s="256"/>
      <c r="E32" s="274" t="str">
        <f>IF(COUNTBLANK(進歩状況一覧!AJ31:AM31)=3,"●","")</f>
        <v/>
      </c>
      <c r="F32" s="274" t="str">
        <f>IF(COUNTBLANK(進歩状況一覧!AJ31:AM31)=2,"●","")</f>
        <v/>
      </c>
      <c r="G32" s="274" t="str">
        <f>IF(COUNTBLANK(進歩状況一覧!AJ31:AM31)=1,"●","")</f>
        <v/>
      </c>
      <c r="H32" s="275" t="str">
        <f>IF(COUNTBLANK(進歩状況一覧!AJ31:AM31)=0,"●","")</f>
        <v/>
      </c>
      <c r="I32" s="242"/>
      <c r="J32" s="242"/>
      <c r="K32" s="242"/>
      <c r="L32" s="242"/>
      <c r="M32" s="242"/>
      <c r="N32" s="242"/>
      <c r="O32" s="242"/>
      <c r="P32" s="242"/>
      <c r="Q32" s="244"/>
      <c r="R32" s="241"/>
      <c r="S32" s="242"/>
      <c r="T32" s="242"/>
      <c r="U32" s="242"/>
      <c r="V32" s="242"/>
      <c r="W32" s="242"/>
      <c r="X32" s="242"/>
      <c r="Y32" s="242"/>
      <c r="Z32" s="244"/>
      <c r="AA32" s="241"/>
      <c r="AB32" s="242"/>
      <c r="AC32" s="242"/>
      <c r="AD32" s="242"/>
      <c r="AE32" s="242"/>
      <c r="AF32" s="244"/>
      <c r="AG32" s="241"/>
      <c r="AH32" s="242"/>
      <c r="AI32" s="242"/>
      <c r="AJ32" s="242"/>
      <c r="AK32" s="242"/>
      <c r="AL32" s="242"/>
      <c r="AM32" s="244"/>
      <c r="AN32" s="241"/>
      <c r="AO32" s="242"/>
      <c r="AP32" s="242"/>
      <c r="AQ32" s="242"/>
      <c r="AR32" s="242"/>
      <c r="AS32" s="242"/>
      <c r="AT32" s="243"/>
      <c r="AU32" s="253"/>
      <c r="AV32" s="242"/>
      <c r="AW32" s="242"/>
      <c r="AX32" s="242"/>
      <c r="AY32" s="242"/>
      <c r="AZ32" s="242"/>
      <c r="BA32" s="244"/>
      <c r="BB32" s="241"/>
      <c r="BC32" s="242"/>
      <c r="BD32" s="242"/>
      <c r="BE32" s="242"/>
      <c r="BF32" s="242"/>
      <c r="BG32" s="242"/>
      <c r="BH32" s="242"/>
      <c r="BI32" s="244"/>
      <c r="BJ32" s="232">
        <f t="shared" si="3"/>
        <v>0</v>
      </c>
      <c r="BK32" s="278">
        <f t="shared" si="4"/>
        <v>0</v>
      </c>
      <c r="BL32" s="229">
        <f t="shared" si="5"/>
        <v>0</v>
      </c>
      <c r="BM32" s="229">
        <f t="shared" si="6"/>
        <v>0</v>
      </c>
      <c r="BN32" s="229">
        <f t="shared" si="7"/>
        <v>0</v>
      </c>
      <c r="BO32" s="229">
        <f t="shared" si="8"/>
        <v>0</v>
      </c>
      <c r="BP32" s="229">
        <f t="shared" si="9"/>
        <v>0</v>
      </c>
      <c r="BQ32" s="229">
        <f t="shared" si="10"/>
        <v>0</v>
      </c>
      <c r="BR32" s="232">
        <f t="shared" si="11"/>
        <v>0</v>
      </c>
      <c r="BS32" s="260"/>
      <c r="BT32" s="280">
        <f t="shared" si="13"/>
        <v>0</v>
      </c>
      <c r="BU32" s="229">
        <f t="shared" si="0"/>
        <v>0</v>
      </c>
      <c r="BV32" s="262"/>
      <c r="BW32" s="280">
        <f t="shared" si="1"/>
        <v>0</v>
      </c>
      <c r="BX32" s="232">
        <f t="shared" si="2"/>
        <v>0</v>
      </c>
    </row>
    <row r="33" spans="1:76" s="29" customFormat="1" ht="18" customHeight="1">
      <c r="B33" s="257"/>
      <c r="C33" s="258"/>
      <c r="D33" s="259"/>
      <c r="E33" s="276" t="str">
        <f>IF(COUNTBLANK(進歩状況一覧!AJ32:AM32)=3,"●","")</f>
        <v/>
      </c>
      <c r="F33" s="276" t="str">
        <f>IF(COUNTBLANK(進歩状況一覧!AJ32:AM32)=2,"●","")</f>
        <v/>
      </c>
      <c r="G33" s="276" t="str">
        <f>IF(COUNTBLANK(進歩状況一覧!AJ32:AM32)=1,"●","")</f>
        <v/>
      </c>
      <c r="H33" s="277" t="str">
        <f>IF(COUNTBLANK(進歩状況一覧!AJ32:AM32)=0,"●","")</f>
        <v/>
      </c>
      <c r="I33" s="245"/>
      <c r="J33" s="245"/>
      <c r="K33" s="245"/>
      <c r="L33" s="245"/>
      <c r="M33" s="245"/>
      <c r="N33" s="245"/>
      <c r="O33" s="245"/>
      <c r="P33" s="245"/>
      <c r="Q33" s="246"/>
      <c r="R33" s="247"/>
      <c r="S33" s="245"/>
      <c r="T33" s="245"/>
      <c r="U33" s="245"/>
      <c r="V33" s="245"/>
      <c r="W33" s="245"/>
      <c r="X33" s="245"/>
      <c r="Y33" s="245"/>
      <c r="Z33" s="246"/>
      <c r="AA33" s="247"/>
      <c r="AB33" s="245"/>
      <c r="AC33" s="245"/>
      <c r="AD33" s="245"/>
      <c r="AE33" s="245"/>
      <c r="AF33" s="246"/>
      <c r="AG33" s="247"/>
      <c r="AH33" s="245"/>
      <c r="AI33" s="245"/>
      <c r="AJ33" s="245"/>
      <c r="AK33" s="245"/>
      <c r="AL33" s="245"/>
      <c r="AM33" s="246"/>
      <c r="AN33" s="247"/>
      <c r="AO33" s="245"/>
      <c r="AP33" s="245"/>
      <c r="AQ33" s="245"/>
      <c r="AR33" s="245"/>
      <c r="AS33" s="245"/>
      <c r="AT33" s="248"/>
      <c r="AU33" s="245"/>
      <c r="AV33" s="245"/>
      <c r="AW33" s="245"/>
      <c r="AX33" s="245"/>
      <c r="AY33" s="245"/>
      <c r="AZ33" s="245"/>
      <c r="BA33" s="246"/>
      <c r="BB33" s="247"/>
      <c r="BC33" s="245"/>
      <c r="BD33" s="245"/>
      <c r="BE33" s="245"/>
      <c r="BF33" s="245"/>
      <c r="BG33" s="245"/>
      <c r="BH33" s="245"/>
      <c r="BI33" s="246"/>
      <c r="BJ33" s="233">
        <f>COUNTIF(I33:BI33,"◎")</f>
        <v>0</v>
      </c>
      <c r="BK33" s="279">
        <f>COUNTIF(I33:Q33,"◎")+COUNTIF(I33:Q33,"○")</f>
        <v>0</v>
      </c>
      <c r="BL33" s="230">
        <f>COUNTIF(R33:Z33,"◎")+COUNTIF(R33:Z33,"○")</f>
        <v>0</v>
      </c>
      <c r="BM33" s="230">
        <f>COUNTIF(AA33:AF33,"◎")+COUNTIF(AA33:AF33,"○")</f>
        <v>0</v>
      </c>
      <c r="BN33" s="230">
        <f>COUNTIF(AG33:AM33,"◎")+COUNTIF(AG33:AM33,"○")</f>
        <v>0</v>
      </c>
      <c r="BO33" s="230">
        <f>COUNTIF(AN33:AT33,"◎")+COUNTIF(AN33:AT33,"○")</f>
        <v>0</v>
      </c>
      <c r="BP33" s="230">
        <f>COUNTIF(AU33:BA33,"◎")+COUNTIF(AU33:BA33,"○")</f>
        <v>0</v>
      </c>
      <c r="BQ33" s="230">
        <f>COUNTIF(BB33:BI33,"◎")+COUNTIF(BB33:BI33,"○")</f>
        <v>0</v>
      </c>
      <c r="BR33" s="233">
        <f>BJ33</f>
        <v>0</v>
      </c>
      <c r="BS33" s="261"/>
      <c r="BT33" s="281">
        <f>SUM(BK33:BQ33)</f>
        <v>0</v>
      </c>
      <c r="BU33" s="230">
        <f>BT33-BS33</f>
        <v>0</v>
      </c>
      <c r="BV33" s="263"/>
      <c r="BW33" s="281">
        <f>BR33</f>
        <v>0</v>
      </c>
      <c r="BX33" s="233">
        <f>BW33-BV33</f>
        <v>0</v>
      </c>
    </row>
    <row r="34" spans="1:76" s="29" customFormat="1" ht="18" customHeight="1">
      <c r="B34" s="254"/>
      <c r="C34" s="255"/>
      <c r="D34" s="256"/>
      <c r="E34" s="274" t="str">
        <f>IF(COUNTBLANK(進歩状況一覧!AJ33:AM33)=3,"●","")</f>
        <v/>
      </c>
      <c r="F34" s="274" t="str">
        <f>IF(COUNTBLANK(進歩状況一覧!AJ33:AM33)=2,"●","")</f>
        <v/>
      </c>
      <c r="G34" s="274" t="str">
        <f>IF(COUNTBLANK(進歩状況一覧!AJ33:AM33)=1,"●","")</f>
        <v/>
      </c>
      <c r="H34" s="275" t="str">
        <f>IF(COUNTBLANK(進歩状況一覧!AJ33:AM33)=0,"●","")</f>
        <v/>
      </c>
      <c r="I34" s="242"/>
      <c r="J34" s="242"/>
      <c r="K34" s="242"/>
      <c r="L34" s="242"/>
      <c r="M34" s="242"/>
      <c r="N34" s="242"/>
      <c r="O34" s="242"/>
      <c r="P34" s="242"/>
      <c r="Q34" s="244"/>
      <c r="R34" s="241"/>
      <c r="S34" s="242"/>
      <c r="T34" s="242"/>
      <c r="U34" s="242"/>
      <c r="V34" s="242"/>
      <c r="W34" s="242"/>
      <c r="X34" s="242"/>
      <c r="Y34" s="242"/>
      <c r="Z34" s="244"/>
      <c r="AA34" s="241"/>
      <c r="AB34" s="242"/>
      <c r="AC34" s="242"/>
      <c r="AD34" s="242"/>
      <c r="AE34" s="242"/>
      <c r="AF34" s="244"/>
      <c r="AG34" s="241"/>
      <c r="AH34" s="242"/>
      <c r="AI34" s="242"/>
      <c r="AJ34" s="242"/>
      <c r="AK34" s="242"/>
      <c r="AL34" s="242"/>
      <c r="AM34" s="244"/>
      <c r="AN34" s="241"/>
      <c r="AO34" s="242"/>
      <c r="AP34" s="242"/>
      <c r="AQ34" s="242"/>
      <c r="AR34" s="242"/>
      <c r="AS34" s="242"/>
      <c r="AT34" s="243"/>
      <c r="AU34" s="241"/>
      <c r="AV34" s="242"/>
      <c r="AW34" s="242"/>
      <c r="AX34" s="242"/>
      <c r="AY34" s="242"/>
      <c r="AZ34" s="242"/>
      <c r="BA34" s="244"/>
      <c r="BB34" s="241"/>
      <c r="BC34" s="242"/>
      <c r="BD34" s="242"/>
      <c r="BE34" s="242"/>
      <c r="BF34" s="242"/>
      <c r="BG34" s="242"/>
      <c r="BH34" s="242"/>
      <c r="BI34" s="244"/>
      <c r="BJ34" s="232">
        <f t="shared" si="3"/>
        <v>0</v>
      </c>
      <c r="BK34" s="278">
        <f t="shared" si="4"/>
        <v>0</v>
      </c>
      <c r="BL34" s="229">
        <f t="shared" si="5"/>
        <v>0</v>
      </c>
      <c r="BM34" s="229">
        <f t="shared" si="6"/>
        <v>0</v>
      </c>
      <c r="BN34" s="229">
        <f t="shared" si="7"/>
        <v>0</v>
      </c>
      <c r="BO34" s="229">
        <f t="shared" si="8"/>
        <v>0</v>
      </c>
      <c r="BP34" s="229">
        <f t="shared" si="9"/>
        <v>0</v>
      </c>
      <c r="BQ34" s="229">
        <f t="shared" si="10"/>
        <v>0</v>
      </c>
      <c r="BR34" s="232">
        <f t="shared" si="11"/>
        <v>0</v>
      </c>
      <c r="BS34" s="260"/>
      <c r="BT34" s="280">
        <f t="shared" si="13"/>
        <v>0</v>
      </c>
      <c r="BU34" s="229">
        <f t="shared" si="0"/>
        <v>0</v>
      </c>
      <c r="BV34" s="262"/>
      <c r="BW34" s="280">
        <f t="shared" si="1"/>
        <v>0</v>
      </c>
      <c r="BX34" s="232">
        <f t="shared" si="2"/>
        <v>0</v>
      </c>
    </row>
    <row r="35" spans="1:76" s="29" customFormat="1" ht="18" customHeight="1">
      <c r="B35" s="254"/>
      <c r="C35" s="255"/>
      <c r="D35" s="256"/>
      <c r="E35" s="274" t="str">
        <f>IF(COUNTBLANK(進歩状況一覧!AJ35:AM35)=3,"●","")</f>
        <v/>
      </c>
      <c r="F35" s="274" t="str">
        <f>IF(COUNTBLANK(進歩状況一覧!AJ35:AM35)=2,"●","")</f>
        <v/>
      </c>
      <c r="G35" s="274" t="str">
        <f>IF(COUNTBLANK(進歩状況一覧!AJ35:AM35)=1,"●","")</f>
        <v/>
      </c>
      <c r="H35" s="275" t="str">
        <f>IF(COUNTBLANK(進歩状況一覧!AJ35:AM35)=0,"●","")</f>
        <v/>
      </c>
      <c r="I35" s="242"/>
      <c r="J35" s="242"/>
      <c r="K35" s="242"/>
      <c r="L35" s="242"/>
      <c r="M35" s="242"/>
      <c r="N35" s="242"/>
      <c r="O35" s="242"/>
      <c r="P35" s="242"/>
      <c r="Q35" s="244"/>
      <c r="R35" s="241"/>
      <c r="S35" s="242"/>
      <c r="T35" s="242"/>
      <c r="U35" s="242"/>
      <c r="V35" s="242"/>
      <c r="W35" s="242"/>
      <c r="X35" s="242"/>
      <c r="Y35" s="242"/>
      <c r="Z35" s="244"/>
      <c r="AA35" s="241"/>
      <c r="AB35" s="242"/>
      <c r="AC35" s="242"/>
      <c r="AD35" s="242"/>
      <c r="AE35" s="242"/>
      <c r="AF35" s="244"/>
      <c r="AG35" s="241"/>
      <c r="AH35" s="242"/>
      <c r="AI35" s="242"/>
      <c r="AJ35" s="242"/>
      <c r="AK35" s="242"/>
      <c r="AL35" s="242"/>
      <c r="AM35" s="244"/>
      <c r="AN35" s="241"/>
      <c r="AO35" s="242"/>
      <c r="AP35" s="242"/>
      <c r="AQ35" s="242"/>
      <c r="AR35" s="242"/>
      <c r="AS35" s="242"/>
      <c r="AT35" s="243"/>
      <c r="AU35" s="241"/>
      <c r="AV35" s="242"/>
      <c r="AW35" s="242"/>
      <c r="AX35" s="242"/>
      <c r="AY35" s="242"/>
      <c r="AZ35" s="242"/>
      <c r="BA35" s="244"/>
      <c r="BB35" s="241"/>
      <c r="BC35" s="242"/>
      <c r="BD35" s="242"/>
      <c r="BE35" s="242"/>
      <c r="BF35" s="242"/>
      <c r="BG35" s="242"/>
      <c r="BH35" s="242"/>
      <c r="BI35" s="244"/>
      <c r="BJ35" s="232">
        <f t="shared" si="3"/>
        <v>0</v>
      </c>
      <c r="BK35" s="278">
        <f t="shared" si="4"/>
        <v>0</v>
      </c>
      <c r="BL35" s="229">
        <f t="shared" si="5"/>
        <v>0</v>
      </c>
      <c r="BM35" s="229">
        <f t="shared" si="6"/>
        <v>0</v>
      </c>
      <c r="BN35" s="229">
        <f t="shared" si="7"/>
        <v>0</v>
      </c>
      <c r="BO35" s="229">
        <f t="shared" si="8"/>
        <v>0</v>
      </c>
      <c r="BP35" s="229">
        <f t="shared" si="9"/>
        <v>0</v>
      </c>
      <c r="BQ35" s="229">
        <f t="shared" si="10"/>
        <v>0</v>
      </c>
      <c r="BR35" s="232">
        <f t="shared" si="11"/>
        <v>0</v>
      </c>
      <c r="BS35" s="260"/>
      <c r="BT35" s="280">
        <f t="shared" si="13"/>
        <v>0</v>
      </c>
      <c r="BU35" s="229">
        <f t="shared" si="0"/>
        <v>0</v>
      </c>
      <c r="BV35" s="262"/>
      <c r="BW35" s="280">
        <f t="shared" si="1"/>
        <v>0</v>
      </c>
      <c r="BX35" s="232">
        <f t="shared" si="2"/>
        <v>0</v>
      </c>
    </row>
    <row r="36" spans="1:76" s="29" customFormat="1" ht="18" customHeight="1">
      <c r="B36" s="254"/>
      <c r="C36" s="255"/>
      <c r="D36" s="256"/>
      <c r="E36" s="274" t="str">
        <f>IF(COUNTBLANK(進歩状況一覧!AJ34:AM34)=3,"●","")</f>
        <v/>
      </c>
      <c r="F36" s="274" t="str">
        <f>IF(COUNTBLANK(進歩状況一覧!AJ34:AM34)=2,"●","")</f>
        <v/>
      </c>
      <c r="G36" s="274" t="str">
        <f>IF(COUNTBLANK(進歩状況一覧!AJ34:AM34)=1,"●","")</f>
        <v/>
      </c>
      <c r="H36" s="275" t="str">
        <f>IF(COUNTBLANK(進歩状況一覧!AJ34:AM34)=0,"●","")</f>
        <v/>
      </c>
      <c r="I36" s="242"/>
      <c r="J36" s="242"/>
      <c r="K36" s="242"/>
      <c r="L36" s="242"/>
      <c r="M36" s="242"/>
      <c r="N36" s="242"/>
      <c r="O36" s="242"/>
      <c r="P36" s="242"/>
      <c r="Q36" s="244"/>
      <c r="R36" s="241"/>
      <c r="S36" s="242"/>
      <c r="T36" s="242"/>
      <c r="U36" s="242"/>
      <c r="V36" s="242"/>
      <c r="W36" s="242"/>
      <c r="X36" s="242"/>
      <c r="Y36" s="242"/>
      <c r="Z36" s="244"/>
      <c r="AA36" s="241"/>
      <c r="AB36" s="242"/>
      <c r="AC36" s="242"/>
      <c r="AD36" s="242"/>
      <c r="AE36" s="242"/>
      <c r="AF36" s="244"/>
      <c r="AG36" s="241"/>
      <c r="AH36" s="242"/>
      <c r="AI36" s="242"/>
      <c r="AJ36" s="242"/>
      <c r="AK36" s="242"/>
      <c r="AL36" s="242"/>
      <c r="AM36" s="244"/>
      <c r="AN36" s="241"/>
      <c r="AO36" s="242"/>
      <c r="AP36" s="242"/>
      <c r="AQ36" s="242"/>
      <c r="AR36" s="242"/>
      <c r="AS36" s="242"/>
      <c r="AT36" s="243"/>
      <c r="AU36" s="241"/>
      <c r="AV36" s="242"/>
      <c r="AW36" s="242"/>
      <c r="AX36" s="242"/>
      <c r="AY36" s="242"/>
      <c r="AZ36" s="242"/>
      <c r="BA36" s="244"/>
      <c r="BB36" s="241"/>
      <c r="BC36" s="242"/>
      <c r="BD36" s="242"/>
      <c r="BE36" s="242"/>
      <c r="BF36" s="242"/>
      <c r="BG36" s="242"/>
      <c r="BH36" s="242"/>
      <c r="BI36" s="244"/>
      <c r="BJ36" s="232">
        <f>COUNTIF(I36:BI36,"◎")</f>
        <v>0</v>
      </c>
      <c r="BK36" s="278">
        <f>COUNTIF(I36:Q36,"◎")+COUNTIF(I36:Q36,"○")</f>
        <v>0</v>
      </c>
      <c r="BL36" s="229">
        <f>COUNTIF(R36:Z36,"◎")+COUNTIF(R36:Z36,"○")</f>
        <v>0</v>
      </c>
      <c r="BM36" s="229">
        <f>COUNTIF(AA36:AF36,"◎")+COUNTIF(AA36:AF36,"○")</f>
        <v>0</v>
      </c>
      <c r="BN36" s="229">
        <f>COUNTIF(AG36:AM36,"◎")+COUNTIF(AG36:AM36,"○")</f>
        <v>0</v>
      </c>
      <c r="BO36" s="229">
        <f>COUNTIF(AN36:AT36,"◎")+COUNTIF(AN36:AT36,"○")</f>
        <v>0</v>
      </c>
      <c r="BP36" s="229">
        <f>COUNTIF(AU36:BA36,"◎")+COUNTIF(AU36:BA36,"○")</f>
        <v>0</v>
      </c>
      <c r="BQ36" s="229">
        <f>COUNTIF(BB36:BI36,"◎")+COUNTIF(BB36:BI36,"○")</f>
        <v>0</v>
      </c>
      <c r="BR36" s="232">
        <f>BJ36</f>
        <v>0</v>
      </c>
      <c r="BS36" s="260"/>
      <c r="BT36" s="280">
        <f>SUM(BK36:BQ36)</f>
        <v>0</v>
      </c>
      <c r="BU36" s="229">
        <f>BT36-BS36</f>
        <v>0</v>
      </c>
      <c r="BV36" s="262"/>
      <c r="BW36" s="280">
        <f>BR36</f>
        <v>0</v>
      </c>
      <c r="BX36" s="232">
        <f>BW36-BV36</f>
        <v>0</v>
      </c>
    </row>
    <row r="37" spans="1:76" s="29" customFormat="1" ht="18" customHeight="1">
      <c r="B37" s="254"/>
      <c r="C37" s="255"/>
      <c r="D37" s="256"/>
      <c r="E37" s="274" t="str">
        <f>IF(COUNTBLANK(進歩状況一覧!AJ36:AM36)=3,"●","")</f>
        <v/>
      </c>
      <c r="F37" s="274" t="str">
        <f>IF(COUNTBLANK(進歩状況一覧!AJ36:AM36)=2,"●","")</f>
        <v/>
      </c>
      <c r="G37" s="274" t="str">
        <f>IF(COUNTBLANK(進歩状況一覧!AJ36:AM36)=1,"●","")</f>
        <v/>
      </c>
      <c r="H37" s="275" t="str">
        <f>IF(COUNTBLANK(進歩状況一覧!AJ36:AM36)=0,"●","")</f>
        <v/>
      </c>
      <c r="I37" s="242"/>
      <c r="J37" s="242"/>
      <c r="K37" s="242"/>
      <c r="L37" s="242"/>
      <c r="M37" s="242"/>
      <c r="N37" s="242"/>
      <c r="O37" s="242"/>
      <c r="P37" s="242"/>
      <c r="Q37" s="244"/>
      <c r="R37" s="241"/>
      <c r="S37" s="242"/>
      <c r="T37" s="242"/>
      <c r="U37" s="242"/>
      <c r="V37" s="242"/>
      <c r="W37" s="242"/>
      <c r="X37" s="242"/>
      <c r="Y37" s="242"/>
      <c r="Z37" s="244"/>
      <c r="AA37" s="241"/>
      <c r="AB37" s="242"/>
      <c r="AC37" s="242"/>
      <c r="AD37" s="242"/>
      <c r="AE37" s="242"/>
      <c r="AF37" s="244"/>
      <c r="AG37" s="241"/>
      <c r="AH37" s="242"/>
      <c r="AI37" s="242"/>
      <c r="AJ37" s="242"/>
      <c r="AK37" s="242"/>
      <c r="AL37" s="242"/>
      <c r="AM37" s="244"/>
      <c r="AN37" s="241"/>
      <c r="AO37" s="242"/>
      <c r="AP37" s="242"/>
      <c r="AQ37" s="242"/>
      <c r="AR37" s="242"/>
      <c r="AS37" s="242"/>
      <c r="AT37" s="243"/>
      <c r="AU37" s="241"/>
      <c r="AV37" s="242"/>
      <c r="AW37" s="242"/>
      <c r="AX37" s="242"/>
      <c r="AY37" s="242"/>
      <c r="AZ37" s="242"/>
      <c r="BA37" s="244"/>
      <c r="BB37" s="241"/>
      <c r="BC37" s="242"/>
      <c r="BD37" s="242"/>
      <c r="BE37" s="242"/>
      <c r="BF37" s="242"/>
      <c r="BG37" s="242"/>
      <c r="BH37" s="242"/>
      <c r="BI37" s="244"/>
      <c r="BJ37" s="232">
        <f t="shared" ref="BJ37" si="15">COUNTIF(I37:BI37,"◎")</f>
        <v>0</v>
      </c>
      <c r="BK37" s="278">
        <f t="shared" ref="BK37" si="16">COUNTIF(I37:Q37,"◎")+COUNTIF(I37:Q37,"○")</f>
        <v>0</v>
      </c>
      <c r="BL37" s="229">
        <f t="shared" ref="BL37" si="17">COUNTIF(R37:Z37,"◎")+COUNTIF(R37:Z37,"○")</f>
        <v>0</v>
      </c>
      <c r="BM37" s="229">
        <f t="shared" ref="BM37" si="18">COUNTIF(AA37:AF37,"◎")+COUNTIF(AA37:AF37,"○")</f>
        <v>0</v>
      </c>
      <c r="BN37" s="229">
        <f t="shared" ref="BN37" si="19">COUNTIF(AG37:AM37,"◎")+COUNTIF(AG37:AM37,"○")</f>
        <v>0</v>
      </c>
      <c r="BO37" s="229">
        <f t="shared" ref="BO37" si="20">COUNTIF(AN37:AT37,"◎")+COUNTIF(AN37:AT37,"○")</f>
        <v>0</v>
      </c>
      <c r="BP37" s="229">
        <f t="shared" ref="BP37" si="21">COUNTIF(AU37:BA37,"◎")+COUNTIF(AU37:BA37,"○")</f>
        <v>0</v>
      </c>
      <c r="BQ37" s="229">
        <f t="shared" ref="BQ37" si="22">COUNTIF(BB37:BI37,"◎")+COUNTIF(BB37:BI37,"○")</f>
        <v>0</v>
      </c>
      <c r="BR37" s="232">
        <f t="shared" ref="BR37" si="23">BJ37</f>
        <v>0</v>
      </c>
      <c r="BS37" s="260"/>
      <c r="BT37" s="280">
        <f t="shared" ref="BT37" si="24">SUM(BK37:BQ37)</f>
        <v>0</v>
      </c>
      <c r="BU37" s="229">
        <f t="shared" si="0"/>
        <v>0</v>
      </c>
      <c r="BV37" s="262"/>
      <c r="BW37" s="280">
        <f t="shared" si="1"/>
        <v>0</v>
      </c>
      <c r="BX37" s="232">
        <f t="shared" si="2"/>
        <v>0</v>
      </c>
    </row>
    <row r="38" spans="1:76" s="29" customFormat="1" ht="18" customHeight="1">
      <c r="B38" s="254"/>
      <c r="C38" s="255"/>
      <c r="D38" s="256"/>
      <c r="E38" s="274" t="str">
        <f>IF(COUNTBLANK(進歩状況一覧!AJ37:AM37)=3,"●","")</f>
        <v/>
      </c>
      <c r="F38" s="274" t="str">
        <f>IF(COUNTBLANK(進歩状況一覧!AJ37:AM37)=2,"●","")</f>
        <v/>
      </c>
      <c r="G38" s="274" t="str">
        <f>IF(COUNTBLANK(進歩状況一覧!AJ37:AM37)=1,"●","")</f>
        <v/>
      </c>
      <c r="H38" s="275" t="str">
        <f>IF(COUNTBLANK(進歩状況一覧!AJ37:AM37)=0,"●","")</f>
        <v/>
      </c>
      <c r="I38" s="242"/>
      <c r="J38" s="242"/>
      <c r="K38" s="242"/>
      <c r="L38" s="242"/>
      <c r="M38" s="242"/>
      <c r="N38" s="242"/>
      <c r="O38" s="242"/>
      <c r="P38" s="242"/>
      <c r="Q38" s="244"/>
      <c r="R38" s="241"/>
      <c r="S38" s="242"/>
      <c r="T38" s="242"/>
      <c r="U38" s="242"/>
      <c r="V38" s="242"/>
      <c r="W38" s="242"/>
      <c r="X38" s="242"/>
      <c r="Y38" s="242"/>
      <c r="Z38" s="244"/>
      <c r="AA38" s="241"/>
      <c r="AB38" s="242"/>
      <c r="AC38" s="242"/>
      <c r="AD38" s="242"/>
      <c r="AE38" s="242"/>
      <c r="AF38" s="244"/>
      <c r="AG38" s="241"/>
      <c r="AH38" s="242"/>
      <c r="AI38" s="242"/>
      <c r="AJ38" s="242"/>
      <c r="AK38" s="242"/>
      <c r="AL38" s="242"/>
      <c r="AM38" s="244"/>
      <c r="AN38" s="241"/>
      <c r="AO38" s="242"/>
      <c r="AP38" s="242"/>
      <c r="AQ38" s="242"/>
      <c r="AR38" s="242"/>
      <c r="AS38" s="242"/>
      <c r="AT38" s="243"/>
      <c r="AU38" s="241"/>
      <c r="AV38" s="242"/>
      <c r="AW38" s="242"/>
      <c r="AX38" s="242"/>
      <c r="AY38" s="242"/>
      <c r="AZ38" s="242"/>
      <c r="BA38" s="244"/>
      <c r="BB38" s="241"/>
      <c r="BC38" s="242"/>
      <c r="BD38" s="242"/>
      <c r="BE38" s="242"/>
      <c r="BF38" s="242"/>
      <c r="BG38" s="242"/>
      <c r="BH38" s="242"/>
      <c r="BI38" s="244"/>
      <c r="BJ38" s="232">
        <f t="shared" si="3"/>
        <v>0</v>
      </c>
      <c r="BK38" s="278">
        <f t="shared" si="4"/>
        <v>0</v>
      </c>
      <c r="BL38" s="229">
        <f t="shared" si="5"/>
        <v>0</v>
      </c>
      <c r="BM38" s="229">
        <f t="shared" si="6"/>
        <v>0</v>
      </c>
      <c r="BN38" s="229">
        <f t="shared" si="7"/>
        <v>0</v>
      </c>
      <c r="BO38" s="229">
        <f t="shared" si="8"/>
        <v>0</v>
      </c>
      <c r="BP38" s="229">
        <f t="shared" si="9"/>
        <v>0</v>
      </c>
      <c r="BQ38" s="229">
        <f t="shared" si="10"/>
        <v>0</v>
      </c>
      <c r="BR38" s="232">
        <f t="shared" si="11"/>
        <v>0</v>
      </c>
      <c r="BS38" s="260"/>
      <c r="BT38" s="280">
        <f t="shared" si="13"/>
        <v>0</v>
      </c>
      <c r="BU38" s="229">
        <f t="shared" si="0"/>
        <v>0</v>
      </c>
      <c r="BV38" s="262"/>
      <c r="BW38" s="280">
        <f t="shared" si="1"/>
        <v>0</v>
      </c>
      <c r="BX38" s="232">
        <f t="shared" si="2"/>
        <v>0</v>
      </c>
    </row>
    <row r="39" spans="1:76" s="29" customFormat="1" ht="18" customHeight="1">
      <c r="B39" s="254"/>
      <c r="C39" s="255"/>
      <c r="D39" s="256"/>
      <c r="E39" s="274" t="str">
        <f>IF(COUNTBLANK(進歩状況一覧!AJ38:AM38)=3,"●","")</f>
        <v/>
      </c>
      <c r="F39" s="274" t="str">
        <f>IF(COUNTBLANK(進歩状況一覧!AJ38:AM38)=2,"●","")</f>
        <v/>
      </c>
      <c r="G39" s="274" t="str">
        <f>IF(COUNTBLANK(進歩状況一覧!AJ38:AM38)=1,"●","")</f>
        <v/>
      </c>
      <c r="H39" s="275" t="str">
        <f>IF(COUNTBLANK(進歩状況一覧!AJ38:AM38)=0,"●","")</f>
        <v/>
      </c>
      <c r="I39" s="242"/>
      <c r="J39" s="242"/>
      <c r="K39" s="242"/>
      <c r="L39" s="242"/>
      <c r="M39" s="242"/>
      <c r="N39" s="242"/>
      <c r="O39" s="242"/>
      <c r="P39" s="242"/>
      <c r="Q39" s="244"/>
      <c r="R39" s="241"/>
      <c r="S39" s="242"/>
      <c r="T39" s="242"/>
      <c r="U39" s="242"/>
      <c r="V39" s="242"/>
      <c r="W39" s="242"/>
      <c r="X39" s="242"/>
      <c r="Y39" s="242"/>
      <c r="Z39" s="244"/>
      <c r="AA39" s="241"/>
      <c r="AB39" s="242"/>
      <c r="AC39" s="242"/>
      <c r="AD39" s="242"/>
      <c r="AE39" s="242"/>
      <c r="AF39" s="244"/>
      <c r="AG39" s="241"/>
      <c r="AH39" s="242"/>
      <c r="AI39" s="242"/>
      <c r="AJ39" s="242"/>
      <c r="AK39" s="242"/>
      <c r="AL39" s="242"/>
      <c r="AM39" s="244"/>
      <c r="AN39" s="241"/>
      <c r="AO39" s="242"/>
      <c r="AP39" s="242"/>
      <c r="AQ39" s="242"/>
      <c r="AR39" s="242"/>
      <c r="AS39" s="242"/>
      <c r="AT39" s="243"/>
      <c r="AU39" s="241"/>
      <c r="AV39" s="242"/>
      <c r="AW39" s="242"/>
      <c r="AX39" s="242"/>
      <c r="AY39" s="242"/>
      <c r="AZ39" s="242"/>
      <c r="BA39" s="244"/>
      <c r="BB39" s="241"/>
      <c r="BC39" s="242"/>
      <c r="BD39" s="242"/>
      <c r="BE39" s="242"/>
      <c r="BF39" s="242"/>
      <c r="BG39" s="242"/>
      <c r="BH39" s="242"/>
      <c r="BI39" s="244"/>
      <c r="BJ39" s="232">
        <f t="shared" si="3"/>
        <v>0</v>
      </c>
      <c r="BK39" s="278">
        <f t="shared" si="4"/>
        <v>0</v>
      </c>
      <c r="BL39" s="229">
        <f t="shared" si="5"/>
        <v>0</v>
      </c>
      <c r="BM39" s="229">
        <f t="shared" si="6"/>
        <v>0</v>
      </c>
      <c r="BN39" s="229">
        <f t="shared" si="7"/>
        <v>0</v>
      </c>
      <c r="BO39" s="229">
        <f t="shared" si="8"/>
        <v>0</v>
      </c>
      <c r="BP39" s="229">
        <f t="shared" si="9"/>
        <v>0</v>
      </c>
      <c r="BQ39" s="229">
        <f t="shared" si="10"/>
        <v>0</v>
      </c>
      <c r="BR39" s="232">
        <f t="shared" si="11"/>
        <v>0</v>
      </c>
      <c r="BS39" s="260"/>
      <c r="BT39" s="280">
        <f t="shared" si="13"/>
        <v>0</v>
      </c>
      <c r="BU39" s="229">
        <f t="shared" si="0"/>
        <v>0</v>
      </c>
      <c r="BV39" s="262"/>
      <c r="BW39" s="280">
        <f t="shared" si="1"/>
        <v>0</v>
      </c>
      <c r="BX39" s="232">
        <f t="shared" si="2"/>
        <v>0</v>
      </c>
    </row>
    <row r="40" spans="1:76" s="29" customFormat="1" ht="18" customHeight="1" thickBot="1">
      <c r="B40" s="254"/>
      <c r="C40" s="255"/>
      <c r="D40" s="256"/>
      <c r="E40" s="274" t="str">
        <f>IF(COUNTBLANK(進歩状況一覧!AJ39:AM39)=3,"●","")</f>
        <v/>
      </c>
      <c r="F40" s="274" t="str">
        <f>IF(COUNTBLANK(進歩状況一覧!AJ39:AM39)=2,"●","")</f>
        <v/>
      </c>
      <c r="G40" s="274" t="str">
        <f>IF(COUNTBLANK(進歩状況一覧!AJ39:AM39)=1,"●","")</f>
        <v/>
      </c>
      <c r="H40" s="275" t="str">
        <f>IF(COUNTBLANK(進歩状況一覧!AJ39:AM39)=0,"●","")</f>
        <v/>
      </c>
      <c r="I40" s="242"/>
      <c r="J40" s="242"/>
      <c r="K40" s="242"/>
      <c r="L40" s="242"/>
      <c r="M40" s="242"/>
      <c r="N40" s="242"/>
      <c r="O40" s="242"/>
      <c r="P40" s="242"/>
      <c r="Q40" s="244"/>
      <c r="R40" s="241"/>
      <c r="S40" s="242"/>
      <c r="T40" s="242"/>
      <c r="U40" s="242"/>
      <c r="V40" s="242"/>
      <c r="W40" s="242"/>
      <c r="X40" s="242"/>
      <c r="Y40" s="242"/>
      <c r="Z40" s="244"/>
      <c r="AA40" s="241"/>
      <c r="AB40" s="242"/>
      <c r="AC40" s="242"/>
      <c r="AD40" s="242"/>
      <c r="AE40" s="242"/>
      <c r="AF40" s="244"/>
      <c r="AG40" s="241"/>
      <c r="AH40" s="242"/>
      <c r="AI40" s="242"/>
      <c r="AJ40" s="242"/>
      <c r="AK40" s="242"/>
      <c r="AL40" s="242"/>
      <c r="AM40" s="244"/>
      <c r="AN40" s="241"/>
      <c r="AO40" s="242"/>
      <c r="AP40" s="242"/>
      <c r="AQ40" s="242"/>
      <c r="AR40" s="242"/>
      <c r="AS40" s="242"/>
      <c r="AT40" s="243"/>
      <c r="AU40" s="253"/>
      <c r="AV40" s="242"/>
      <c r="AW40" s="242"/>
      <c r="AX40" s="242"/>
      <c r="AY40" s="242"/>
      <c r="AZ40" s="242"/>
      <c r="BA40" s="244"/>
      <c r="BB40" s="241"/>
      <c r="BC40" s="242"/>
      <c r="BD40" s="242"/>
      <c r="BE40" s="242"/>
      <c r="BF40" s="242"/>
      <c r="BG40" s="242"/>
      <c r="BH40" s="242"/>
      <c r="BI40" s="244"/>
      <c r="BJ40" s="232">
        <f t="shared" si="3"/>
        <v>0</v>
      </c>
      <c r="BK40" s="278">
        <f t="shared" si="4"/>
        <v>0</v>
      </c>
      <c r="BL40" s="229">
        <f t="shared" si="5"/>
        <v>0</v>
      </c>
      <c r="BM40" s="229">
        <f t="shared" si="6"/>
        <v>0</v>
      </c>
      <c r="BN40" s="229">
        <f t="shared" si="7"/>
        <v>0</v>
      </c>
      <c r="BO40" s="229">
        <f t="shared" si="8"/>
        <v>0</v>
      </c>
      <c r="BP40" s="229">
        <f t="shared" si="9"/>
        <v>0</v>
      </c>
      <c r="BQ40" s="229">
        <f t="shared" si="10"/>
        <v>0</v>
      </c>
      <c r="BR40" s="232">
        <f t="shared" si="11"/>
        <v>0</v>
      </c>
      <c r="BS40" s="260"/>
      <c r="BT40" s="280">
        <f t="shared" si="13"/>
        <v>0</v>
      </c>
      <c r="BU40" s="229">
        <f t="shared" si="0"/>
        <v>0</v>
      </c>
      <c r="BV40" s="262"/>
      <c r="BW40" s="280">
        <f t="shared" si="1"/>
        <v>0</v>
      </c>
      <c r="BX40" s="232">
        <f t="shared" si="2"/>
        <v>0</v>
      </c>
    </row>
    <row r="41" spans="1:76" s="29" customFormat="1" ht="20" thickBot="1">
      <c r="B41" s="209" t="s">
        <v>145</v>
      </c>
      <c r="C41" s="210"/>
      <c r="D41" s="210"/>
      <c r="E41" s="235"/>
      <c r="F41" s="236"/>
      <c r="G41" s="236"/>
      <c r="H41" s="237"/>
      <c r="I41" s="238"/>
      <c r="J41" s="236"/>
      <c r="K41" s="236"/>
      <c r="L41" s="236"/>
      <c r="M41" s="236"/>
      <c r="N41" s="236"/>
      <c r="O41" s="236"/>
      <c r="P41" s="236"/>
      <c r="Q41" s="237"/>
      <c r="R41" s="235"/>
      <c r="S41" s="236"/>
      <c r="T41" s="236"/>
      <c r="U41" s="236"/>
      <c r="V41" s="236"/>
      <c r="W41" s="236"/>
      <c r="X41" s="236"/>
      <c r="Y41" s="236"/>
      <c r="Z41" s="239"/>
      <c r="AA41" s="235"/>
      <c r="AB41" s="236"/>
      <c r="AC41" s="236"/>
      <c r="AD41" s="236"/>
      <c r="AE41" s="236"/>
      <c r="AF41" s="237"/>
      <c r="AG41" s="235"/>
      <c r="AH41" s="236"/>
      <c r="AI41" s="236"/>
      <c r="AJ41" s="236"/>
      <c r="AK41" s="236"/>
      <c r="AL41" s="236"/>
      <c r="AM41" s="239"/>
      <c r="AN41" s="235"/>
      <c r="AO41" s="236"/>
      <c r="AP41" s="236"/>
      <c r="AQ41" s="236"/>
      <c r="AR41" s="236"/>
      <c r="AS41" s="236"/>
      <c r="AT41" s="237"/>
      <c r="AU41" s="235"/>
      <c r="AV41" s="236"/>
      <c r="AW41" s="236"/>
      <c r="AX41" s="236"/>
      <c r="AY41" s="236"/>
      <c r="AZ41" s="236"/>
      <c r="BA41" s="239"/>
      <c r="BB41" s="235"/>
      <c r="BC41" s="236"/>
      <c r="BD41" s="236"/>
      <c r="BE41" s="236"/>
      <c r="BF41" s="236"/>
      <c r="BG41" s="236"/>
      <c r="BH41" s="236"/>
      <c r="BI41" s="239"/>
      <c r="BJ41" s="240"/>
      <c r="BK41" s="282">
        <f>SUM(BK9:BK39)</f>
        <v>23</v>
      </c>
      <c r="BL41" s="231">
        <f>SUM(BL9:BL39)</f>
        <v>37</v>
      </c>
      <c r="BM41" s="231">
        <f>SUM(BM9:BM39)</f>
        <v>37</v>
      </c>
      <c r="BN41" s="231">
        <f>SUM(BN9:BN39)</f>
        <v>13</v>
      </c>
      <c r="BO41" s="231">
        <f>SUM(BO9:BO39)</f>
        <v>31</v>
      </c>
      <c r="BP41" s="231">
        <f>SUM(BP9:BP39)</f>
        <v>14</v>
      </c>
      <c r="BQ41" s="231">
        <f>SUM(BQ9:BQ39)</f>
        <v>23</v>
      </c>
      <c r="BR41" s="234">
        <f>SUM(BR9:BR39)</f>
        <v>37</v>
      </c>
      <c r="BS41" s="282">
        <f>SUM(BS9:BS39)</f>
        <v>0</v>
      </c>
      <c r="BT41" s="231">
        <f>SUM(BT9:BT39)</f>
        <v>178</v>
      </c>
      <c r="BU41" s="231">
        <f>SUM(BU9:BU39)</f>
        <v>178</v>
      </c>
      <c r="BV41" s="283">
        <f>SUM(BV9:BV39)</f>
        <v>0</v>
      </c>
      <c r="BW41" s="231">
        <f>SUM(BW9:BW39)</f>
        <v>37</v>
      </c>
      <c r="BX41" s="234">
        <f>SUM(BX9:BX39)</f>
        <v>37</v>
      </c>
    </row>
    <row r="42" spans="1:76" s="29" customFormat="1" ht="20" thickBot="1">
      <c r="A42" s="2"/>
      <c r="B42" s="209" t="s">
        <v>144</v>
      </c>
      <c r="C42" s="210"/>
      <c r="D42" s="210"/>
      <c r="E42" s="235"/>
      <c r="F42" s="236"/>
      <c r="G42" s="236"/>
      <c r="H42" s="237"/>
      <c r="I42" s="238"/>
      <c r="J42" s="236"/>
      <c r="K42" s="236"/>
      <c r="L42" s="236"/>
      <c r="M42" s="236"/>
      <c r="N42" s="236"/>
      <c r="O42" s="236"/>
      <c r="P42" s="236"/>
      <c r="Q42" s="237"/>
      <c r="R42" s="235"/>
      <c r="S42" s="236"/>
      <c r="T42" s="236"/>
      <c r="U42" s="236"/>
      <c r="V42" s="236"/>
      <c r="W42" s="236"/>
      <c r="X42" s="236"/>
      <c r="Y42" s="236"/>
      <c r="Z42" s="239"/>
      <c r="AA42" s="235"/>
      <c r="AB42" s="236"/>
      <c r="AC42" s="236"/>
      <c r="AD42" s="236"/>
      <c r="AE42" s="236"/>
      <c r="AF42" s="237"/>
      <c r="AG42" s="235"/>
      <c r="AH42" s="236"/>
      <c r="AI42" s="236"/>
      <c r="AJ42" s="236"/>
      <c r="AK42" s="236"/>
      <c r="AL42" s="236"/>
      <c r="AM42" s="239"/>
      <c r="AN42" s="235"/>
      <c r="AO42" s="236"/>
      <c r="AP42" s="236"/>
      <c r="AQ42" s="236"/>
      <c r="AR42" s="236"/>
      <c r="AS42" s="236"/>
      <c r="AT42" s="237"/>
      <c r="AU42" s="235"/>
      <c r="AV42" s="236"/>
      <c r="AW42" s="236"/>
      <c r="AX42" s="236"/>
      <c r="AY42" s="236"/>
      <c r="AZ42" s="236"/>
      <c r="BA42" s="239"/>
      <c r="BB42" s="235"/>
      <c r="BC42" s="236"/>
      <c r="BD42" s="236"/>
      <c r="BE42" s="236"/>
      <c r="BF42" s="236"/>
      <c r="BG42" s="236"/>
      <c r="BH42" s="236"/>
      <c r="BI42" s="239"/>
      <c r="BJ42" s="240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1:76" s="29" customFormat="1" ht="20" thickBot="1">
      <c r="A43" s="2"/>
      <c r="B43" s="209" t="s">
        <v>117</v>
      </c>
      <c r="C43" s="210"/>
      <c r="D43" s="210"/>
      <c r="E43" s="284">
        <f>E41-E42</f>
        <v>0</v>
      </c>
      <c r="F43" s="285">
        <f t="shared" ref="F43:BJ43" si="25">F41-F42</f>
        <v>0</v>
      </c>
      <c r="G43" s="285">
        <f t="shared" si="25"/>
        <v>0</v>
      </c>
      <c r="H43" s="286" t="s">
        <v>125</v>
      </c>
      <c r="I43" s="287">
        <f t="shared" si="25"/>
        <v>0</v>
      </c>
      <c r="J43" s="285">
        <f t="shared" si="25"/>
        <v>0</v>
      </c>
      <c r="K43" s="285">
        <f t="shared" si="25"/>
        <v>0</v>
      </c>
      <c r="L43" s="285">
        <f t="shared" si="25"/>
        <v>0</v>
      </c>
      <c r="M43" s="285">
        <f t="shared" si="25"/>
        <v>0</v>
      </c>
      <c r="N43" s="285">
        <f t="shared" si="25"/>
        <v>0</v>
      </c>
      <c r="O43" s="285">
        <f t="shared" si="25"/>
        <v>0</v>
      </c>
      <c r="P43" s="285">
        <f t="shared" si="25"/>
        <v>0</v>
      </c>
      <c r="Q43" s="286">
        <f t="shared" si="25"/>
        <v>0</v>
      </c>
      <c r="R43" s="284">
        <f t="shared" si="25"/>
        <v>0</v>
      </c>
      <c r="S43" s="285">
        <f t="shared" si="25"/>
        <v>0</v>
      </c>
      <c r="T43" s="285">
        <f t="shared" si="25"/>
        <v>0</v>
      </c>
      <c r="U43" s="285">
        <f t="shared" si="25"/>
        <v>0</v>
      </c>
      <c r="V43" s="285">
        <f t="shared" si="25"/>
        <v>0</v>
      </c>
      <c r="W43" s="285">
        <f t="shared" si="25"/>
        <v>0</v>
      </c>
      <c r="X43" s="285">
        <f t="shared" si="25"/>
        <v>0</v>
      </c>
      <c r="Y43" s="285">
        <f t="shared" si="25"/>
        <v>0</v>
      </c>
      <c r="Z43" s="288">
        <f t="shared" si="25"/>
        <v>0</v>
      </c>
      <c r="AA43" s="284">
        <f t="shared" si="25"/>
        <v>0</v>
      </c>
      <c r="AB43" s="285">
        <f t="shared" si="25"/>
        <v>0</v>
      </c>
      <c r="AC43" s="285">
        <f t="shared" si="25"/>
        <v>0</v>
      </c>
      <c r="AD43" s="285">
        <f t="shared" si="25"/>
        <v>0</v>
      </c>
      <c r="AE43" s="285">
        <f t="shared" si="25"/>
        <v>0</v>
      </c>
      <c r="AF43" s="286">
        <f t="shared" si="25"/>
        <v>0</v>
      </c>
      <c r="AG43" s="284">
        <f t="shared" si="25"/>
        <v>0</v>
      </c>
      <c r="AH43" s="285">
        <f t="shared" si="25"/>
        <v>0</v>
      </c>
      <c r="AI43" s="285">
        <f t="shared" si="25"/>
        <v>0</v>
      </c>
      <c r="AJ43" s="285">
        <f t="shared" si="25"/>
        <v>0</v>
      </c>
      <c r="AK43" s="285">
        <f t="shared" si="25"/>
        <v>0</v>
      </c>
      <c r="AL43" s="285">
        <f t="shared" si="25"/>
        <v>0</v>
      </c>
      <c r="AM43" s="288">
        <f t="shared" si="25"/>
        <v>0</v>
      </c>
      <c r="AN43" s="284">
        <f t="shared" si="25"/>
        <v>0</v>
      </c>
      <c r="AO43" s="285">
        <f t="shared" si="25"/>
        <v>0</v>
      </c>
      <c r="AP43" s="285">
        <f t="shared" si="25"/>
        <v>0</v>
      </c>
      <c r="AQ43" s="285">
        <f t="shared" si="25"/>
        <v>0</v>
      </c>
      <c r="AR43" s="285">
        <f t="shared" si="25"/>
        <v>0</v>
      </c>
      <c r="AS43" s="285">
        <f t="shared" si="25"/>
        <v>0</v>
      </c>
      <c r="AT43" s="286">
        <f t="shared" si="25"/>
        <v>0</v>
      </c>
      <c r="AU43" s="284">
        <f t="shared" si="25"/>
        <v>0</v>
      </c>
      <c r="AV43" s="285">
        <f t="shared" si="25"/>
        <v>0</v>
      </c>
      <c r="AW43" s="285">
        <f t="shared" si="25"/>
        <v>0</v>
      </c>
      <c r="AX43" s="285">
        <f t="shared" si="25"/>
        <v>0</v>
      </c>
      <c r="AY43" s="285">
        <f t="shared" si="25"/>
        <v>0</v>
      </c>
      <c r="AZ43" s="285">
        <f t="shared" si="25"/>
        <v>0</v>
      </c>
      <c r="BA43" s="288">
        <f t="shared" si="25"/>
        <v>0</v>
      </c>
      <c r="BB43" s="284">
        <f t="shared" si="25"/>
        <v>0</v>
      </c>
      <c r="BC43" s="285">
        <f t="shared" si="25"/>
        <v>0</v>
      </c>
      <c r="BD43" s="285">
        <f t="shared" si="25"/>
        <v>0</v>
      </c>
      <c r="BE43" s="285">
        <f t="shared" si="25"/>
        <v>0</v>
      </c>
      <c r="BF43" s="285">
        <f t="shared" si="25"/>
        <v>0</v>
      </c>
      <c r="BG43" s="285">
        <f t="shared" si="25"/>
        <v>0</v>
      </c>
      <c r="BH43" s="285">
        <f t="shared" si="25"/>
        <v>0</v>
      </c>
      <c r="BI43" s="288">
        <f t="shared" si="25"/>
        <v>0</v>
      </c>
      <c r="BJ43" s="289">
        <f t="shared" si="25"/>
        <v>0</v>
      </c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>
      <c r="D44" s="75"/>
      <c r="E44" s="75"/>
      <c r="BJ44" s="80"/>
    </row>
    <row r="45" spans="1:76">
      <c r="D45" s="75" t="s">
        <v>52</v>
      </c>
      <c r="E45" s="75"/>
      <c r="F45" s="76"/>
      <c r="G45" s="2" t="s">
        <v>55</v>
      </c>
      <c r="P45" s="77"/>
      <c r="Q45" s="2" t="s">
        <v>56</v>
      </c>
      <c r="Y45" s="78"/>
      <c r="Z45" s="2" t="s">
        <v>70</v>
      </c>
      <c r="AN45" s="79"/>
      <c r="AO45" s="2" t="s">
        <v>94</v>
      </c>
    </row>
    <row r="46" spans="1:76">
      <c r="D46" s="75"/>
      <c r="E46" s="75"/>
      <c r="F46" s="3" t="s">
        <v>62</v>
      </c>
      <c r="G46" s="2" t="s">
        <v>54</v>
      </c>
      <c r="P46" s="3" t="s">
        <v>61</v>
      </c>
      <c r="Q46" s="2" t="s">
        <v>53</v>
      </c>
      <c r="Y46" s="2" t="s">
        <v>110</v>
      </c>
      <c r="Z46" s="2" t="s">
        <v>168</v>
      </c>
    </row>
    <row r="47" spans="1:76">
      <c r="D47" s="75"/>
      <c r="E47" s="75"/>
      <c r="BJ47" s="80"/>
    </row>
    <row r="48" spans="1:76">
      <c r="B48" s="266" t="s">
        <v>160</v>
      </c>
    </row>
    <row r="49" spans="2:2">
      <c r="B49" s="266" t="s">
        <v>157</v>
      </c>
    </row>
    <row r="50" spans="2:2">
      <c r="B50" s="266" t="s">
        <v>158</v>
      </c>
    </row>
    <row r="51" spans="2:2">
      <c r="B51" s="266" t="s">
        <v>159</v>
      </c>
    </row>
  </sheetData>
  <mergeCells count="45">
    <mergeCell ref="BB8:BI8"/>
    <mergeCell ref="B41:D41"/>
    <mergeCell ref="B42:D42"/>
    <mergeCell ref="B43:D43"/>
    <mergeCell ref="I8:Q8"/>
    <mergeCell ref="R8:Z8"/>
    <mergeCell ref="AA8:AF8"/>
    <mergeCell ref="AG8:AM8"/>
    <mergeCell ref="AN8:AT8"/>
    <mergeCell ref="AU8:BA8"/>
    <mergeCell ref="AN6:AT6"/>
    <mergeCell ref="AU6:BA6"/>
    <mergeCell ref="BB6:BI6"/>
    <mergeCell ref="I7:Q7"/>
    <mergeCell ref="R7:Z7"/>
    <mergeCell ref="AA7:AF7"/>
    <mergeCell ref="AG7:AM7"/>
    <mergeCell ref="AN7:AT7"/>
    <mergeCell ref="AU7:BA7"/>
    <mergeCell ref="BB7:BI7"/>
    <mergeCell ref="BS5:BS8"/>
    <mergeCell ref="BT5:BT8"/>
    <mergeCell ref="BU5:BU8"/>
    <mergeCell ref="BV5:BV8"/>
    <mergeCell ref="BW5:BW8"/>
    <mergeCell ref="BX5:BX8"/>
    <mergeCell ref="BJ2:BJ4"/>
    <mergeCell ref="BK2:BR4"/>
    <mergeCell ref="BS2:BX2"/>
    <mergeCell ref="AA3:AF3"/>
    <mergeCell ref="AG3:AM3"/>
    <mergeCell ref="AN3:AT3"/>
    <mergeCell ref="AU3:BA3"/>
    <mergeCell ref="BS3:BU4"/>
    <mergeCell ref="BV3:BX4"/>
    <mergeCell ref="B2:D8"/>
    <mergeCell ref="E2:H4"/>
    <mergeCell ref="I2:Q3"/>
    <mergeCell ref="R2:Z3"/>
    <mergeCell ref="AA2:BA2"/>
    <mergeCell ref="BB2:BI3"/>
    <mergeCell ref="I6:Q6"/>
    <mergeCell ref="R6:Z6"/>
    <mergeCell ref="AA6:AF6"/>
    <mergeCell ref="AG6:AM6"/>
  </mergeCells>
  <phoneticPr fontId="12"/>
  <conditionalFormatting sqref="E43:BJ43">
    <cfRule type="cellIs" dxfId="0" priority="1" stopIfTrue="1" operator="lessThan">
      <formula>1</formula>
    </cfRule>
  </conditionalFormatting>
  <pageMargins left="0.39" right="0.2" top="0.44" bottom="0.19685039370078741" header="0.45" footer="0.25"/>
  <pageSetup paperSize="9" scale="4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BX47"/>
  <sheetViews>
    <sheetView zoomScale="75" zoomScaleNormal="75" zoomScalePageLayoutView="75" workbookViewId="0">
      <selection activeCell="Q55" sqref="Q55"/>
    </sheetView>
  </sheetViews>
  <sheetFormatPr baseColWidth="12" defaultColWidth="8.7109375" defaultRowHeight="19" x14ac:dyDescent="0"/>
  <cols>
    <col min="1" max="1" width="2.85546875" style="2" customWidth="1"/>
    <col min="2" max="2" width="10" style="2" bestFit="1" customWidth="1"/>
    <col min="3" max="3" width="8" style="2" bestFit="1" customWidth="1"/>
    <col min="4" max="4" width="14.42578125" style="2" bestFit="1" customWidth="1"/>
    <col min="5" max="5" width="4" style="2" bestFit="1" customWidth="1"/>
    <col min="6" max="35" width="4.5703125" style="3" bestFit="1" customWidth="1"/>
    <col min="36" max="39" width="6.140625" style="3" customWidth="1"/>
    <col min="40" max="48" width="3.28515625" style="4" customWidth="1"/>
    <col min="49" max="254" width="13" style="2" customWidth="1"/>
    <col min="255" max="16384" width="8.7109375" style="2"/>
  </cols>
  <sheetData>
    <row r="1" spans="1:48" ht="20" thickBot="1">
      <c r="A1" s="1"/>
    </row>
    <row r="2" spans="1:48" ht="18" customHeight="1">
      <c r="A2" s="5"/>
      <c r="B2" s="111" t="s">
        <v>185</v>
      </c>
      <c r="C2" s="112"/>
      <c r="D2" s="113"/>
      <c r="E2" s="135" t="s">
        <v>97</v>
      </c>
      <c r="F2" s="140" t="s">
        <v>63</v>
      </c>
      <c r="G2" s="264" t="s">
        <v>50</v>
      </c>
      <c r="H2" s="107"/>
      <c r="I2" s="107"/>
      <c r="J2" s="107"/>
      <c r="K2" s="107"/>
      <c r="L2" s="107"/>
      <c r="M2" s="107"/>
      <c r="N2" s="107"/>
      <c r="O2" s="107"/>
      <c r="P2" s="108"/>
      <c r="Q2" s="142" t="s">
        <v>75</v>
      </c>
      <c r="R2" s="142"/>
      <c r="S2" s="142"/>
      <c r="T2" s="142"/>
      <c r="U2" s="142"/>
      <c r="V2" s="142"/>
      <c r="W2" s="142"/>
      <c r="X2" s="142"/>
      <c r="Y2" s="142"/>
      <c r="Z2" s="142"/>
      <c r="AA2" s="103" t="s">
        <v>51</v>
      </c>
      <c r="AB2" s="104"/>
      <c r="AC2" s="104"/>
      <c r="AD2" s="104"/>
      <c r="AE2" s="104"/>
      <c r="AF2" s="104"/>
      <c r="AG2" s="104"/>
      <c r="AH2" s="104"/>
      <c r="AI2" s="104"/>
      <c r="AJ2" s="120" t="s">
        <v>115</v>
      </c>
      <c r="AK2" s="121"/>
      <c r="AL2" s="121"/>
      <c r="AM2" s="122"/>
      <c r="AN2" s="151" t="s">
        <v>99</v>
      </c>
      <c r="AO2" s="152"/>
      <c r="AP2" s="152"/>
      <c r="AQ2" s="152"/>
      <c r="AR2" s="152"/>
      <c r="AS2" s="152"/>
      <c r="AT2" s="152"/>
      <c r="AU2" s="152"/>
      <c r="AV2" s="153"/>
    </row>
    <row r="3" spans="1:48" ht="18" customHeight="1">
      <c r="A3" s="5"/>
      <c r="B3" s="114"/>
      <c r="C3" s="115"/>
      <c r="D3" s="116"/>
      <c r="E3" s="136"/>
      <c r="F3" s="141"/>
      <c r="G3" s="265"/>
      <c r="H3" s="109"/>
      <c r="I3" s="109"/>
      <c r="J3" s="109"/>
      <c r="K3" s="109"/>
      <c r="L3" s="109"/>
      <c r="M3" s="109"/>
      <c r="N3" s="109"/>
      <c r="O3" s="109"/>
      <c r="P3" s="110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05"/>
      <c r="AB3" s="106"/>
      <c r="AC3" s="106"/>
      <c r="AD3" s="106"/>
      <c r="AE3" s="106"/>
      <c r="AF3" s="106"/>
      <c r="AG3" s="106"/>
      <c r="AH3" s="106"/>
      <c r="AI3" s="106"/>
      <c r="AJ3" s="123"/>
      <c r="AK3" s="124"/>
      <c r="AL3" s="124"/>
      <c r="AM3" s="125"/>
      <c r="AN3" s="154"/>
      <c r="AO3" s="155"/>
      <c r="AP3" s="155"/>
      <c r="AQ3" s="155"/>
      <c r="AR3" s="155"/>
      <c r="AS3" s="155"/>
      <c r="AT3" s="155"/>
      <c r="AU3" s="155"/>
      <c r="AV3" s="156"/>
    </row>
    <row r="4" spans="1:48" ht="16.5" customHeight="1">
      <c r="A4" s="5"/>
      <c r="B4" s="114"/>
      <c r="C4" s="115"/>
      <c r="D4" s="116"/>
      <c r="E4" s="136"/>
      <c r="F4" s="101" t="s">
        <v>124</v>
      </c>
      <c r="G4" s="99" t="s">
        <v>72</v>
      </c>
      <c r="H4" s="7" t="s">
        <v>79</v>
      </c>
      <c r="I4" s="7" t="s">
        <v>80</v>
      </c>
      <c r="J4" s="7" t="s">
        <v>81</v>
      </c>
      <c r="K4" s="7" t="s">
        <v>82</v>
      </c>
      <c r="L4" s="7" t="s">
        <v>83</v>
      </c>
      <c r="M4" s="98" t="s">
        <v>74</v>
      </c>
      <c r="N4" s="157" t="s">
        <v>85</v>
      </c>
      <c r="O4" s="158"/>
      <c r="P4" s="159"/>
      <c r="Q4" s="9" t="s">
        <v>72</v>
      </c>
      <c r="R4" s="7" t="s">
        <v>79</v>
      </c>
      <c r="S4" s="7" t="s">
        <v>80</v>
      </c>
      <c r="T4" s="7" t="s">
        <v>81</v>
      </c>
      <c r="U4" s="7" t="s">
        <v>82</v>
      </c>
      <c r="V4" s="7" t="s">
        <v>83</v>
      </c>
      <c r="W4" s="98" t="s">
        <v>74</v>
      </c>
      <c r="X4" s="157" t="s">
        <v>85</v>
      </c>
      <c r="Y4" s="158"/>
      <c r="Z4" s="159"/>
      <c r="AA4" s="9" t="s">
        <v>72</v>
      </c>
      <c r="AB4" s="7" t="s">
        <v>79</v>
      </c>
      <c r="AC4" s="7" t="s">
        <v>80</v>
      </c>
      <c r="AD4" s="7" t="s">
        <v>81</v>
      </c>
      <c r="AE4" s="7" t="s">
        <v>82</v>
      </c>
      <c r="AF4" s="7" t="s">
        <v>83</v>
      </c>
      <c r="AG4" s="98" t="s">
        <v>74</v>
      </c>
      <c r="AH4" s="157" t="s">
        <v>85</v>
      </c>
      <c r="AI4" s="159"/>
      <c r="AJ4" s="126" t="s">
        <v>112</v>
      </c>
      <c r="AK4" s="129" t="s">
        <v>113</v>
      </c>
      <c r="AL4" s="129" t="s">
        <v>114</v>
      </c>
      <c r="AM4" s="146" t="s">
        <v>51</v>
      </c>
      <c r="AN4" s="148" t="s">
        <v>100</v>
      </c>
      <c r="AO4" s="163" t="s">
        <v>103</v>
      </c>
      <c r="AP4" s="163"/>
      <c r="AQ4" s="163"/>
      <c r="AR4" s="163"/>
      <c r="AS4" s="117" t="s">
        <v>154</v>
      </c>
      <c r="AT4" s="117" t="s">
        <v>104</v>
      </c>
      <c r="AU4" s="117" t="s">
        <v>105</v>
      </c>
      <c r="AV4" s="160" t="s">
        <v>109</v>
      </c>
    </row>
    <row r="5" spans="1:48" ht="124.5" customHeight="1">
      <c r="A5" s="5"/>
      <c r="B5" s="114"/>
      <c r="C5" s="115"/>
      <c r="D5" s="116"/>
      <c r="E5" s="136"/>
      <c r="F5" s="10" t="s">
        <v>123</v>
      </c>
      <c r="G5" s="11" t="s">
        <v>76</v>
      </c>
      <c r="H5" s="12" t="s">
        <v>77</v>
      </c>
      <c r="I5" s="12" t="s">
        <v>88</v>
      </c>
      <c r="J5" s="12" t="s">
        <v>89</v>
      </c>
      <c r="K5" s="12" t="s">
        <v>90</v>
      </c>
      <c r="L5" s="12" t="s">
        <v>91</v>
      </c>
      <c r="M5" s="13" t="s">
        <v>92</v>
      </c>
      <c r="N5" s="13" t="s">
        <v>93</v>
      </c>
      <c r="O5" s="305" t="s">
        <v>170</v>
      </c>
      <c r="P5" s="305" t="s">
        <v>86</v>
      </c>
      <c r="Q5" s="11" t="s">
        <v>76</v>
      </c>
      <c r="R5" s="12" t="s">
        <v>77</v>
      </c>
      <c r="S5" s="12" t="s">
        <v>88</v>
      </c>
      <c r="T5" s="12" t="s">
        <v>89</v>
      </c>
      <c r="U5" s="12" t="s">
        <v>90</v>
      </c>
      <c r="V5" s="12" t="s">
        <v>91</v>
      </c>
      <c r="W5" s="13" t="s">
        <v>92</v>
      </c>
      <c r="X5" s="13" t="s">
        <v>93</v>
      </c>
      <c r="Y5" s="13" t="s">
        <v>169</v>
      </c>
      <c r="Z5" s="13" t="s">
        <v>87</v>
      </c>
      <c r="AA5" s="11" t="s">
        <v>76</v>
      </c>
      <c r="AB5" s="12" t="s">
        <v>77</v>
      </c>
      <c r="AC5" s="12" t="s">
        <v>88</v>
      </c>
      <c r="AD5" s="12" t="s">
        <v>89</v>
      </c>
      <c r="AE5" s="12" t="s">
        <v>90</v>
      </c>
      <c r="AF5" s="12" t="s">
        <v>91</v>
      </c>
      <c r="AG5" s="13" t="s">
        <v>92</v>
      </c>
      <c r="AH5" s="13" t="s">
        <v>93</v>
      </c>
      <c r="AI5" s="13" t="s">
        <v>171</v>
      </c>
      <c r="AJ5" s="127"/>
      <c r="AK5" s="130"/>
      <c r="AL5" s="130"/>
      <c r="AM5" s="146"/>
      <c r="AN5" s="149"/>
      <c r="AO5" s="118" t="s">
        <v>101</v>
      </c>
      <c r="AP5" s="118" t="s">
        <v>107</v>
      </c>
      <c r="AQ5" s="118" t="s">
        <v>106</v>
      </c>
      <c r="AR5" s="118" t="s">
        <v>102</v>
      </c>
      <c r="AS5" s="118"/>
      <c r="AT5" s="118"/>
      <c r="AU5" s="118"/>
      <c r="AV5" s="161"/>
    </row>
    <row r="6" spans="1:48">
      <c r="A6" s="5"/>
      <c r="B6" s="132" t="s">
        <v>98</v>
      </c>
      <c r="C6" s="133"/>
      <c r="D6" s="134"/>
      <c r="E6" s="14"/>
      <c r="F6" s="15">
        <v>0</v>
      </c>
      <c r="G6" s="16">
        <f>バッジ取得記録!I8</f>
        <v>1</v>
      </c>
      <c r="H6" s="17">
        <f>バッジ取得記録!R8</f>
        <v>1</v>
      </c>
      <c r="I6" s="17">
        <f>バッジ取得記録!AA8</f>
        <v>2</v>
      </c>
      <c r="J6" s="17">
        <f>バッジ取得記録!AG8</f>
        <v>1</v>
      </c>
      <c r="K6" s="17">
        <f>バッジ取得記録!AN8</f>
        <v>1</v>
      </c>
      <c r="L6" s="17">
        <f>バッジ取得記録!AU8</f>
        <v>1</v>
      </c>
      <c r="M6" s="17">
        <f>バッジ取得記録!BB8</f>
        <v>1</v>
      </c>
      <c r="N6" s="17">
        <f>バッジ取得記録!BJ8</f>
        <v>1</v>
      </c>
      <c r="O6" s="306"/>
      <c r="P6" s="306"/>
      <c r="Q6" s="16">
        <f>バッジ取得記録!I7</f>
        <v>1</v>
      </c>
      <c r="R6" s="17">
        <f>バッジ取得記録!R7</f>
        <v>1</v>
      </c>
      <c r="S6" s="17">
        <f>バッジ取得記録!AA7</f>
        <v>1</v>
      </c>
      <c r="T6" s="17">
        <f>バッジ取得記録!AG7</f>
        <v>1</v>
      </c>
      <c r="U6" s="17">
        <f>バッジ取得記録!AN7</f>
        <v>2</v>
      </c>
      <c r="V6" s="17">
        <f>バッジ取得記録!AU7</f>
        <v>1</v>
      </c>
      <c r="W6" s="17">
        <f>バッジ取得記録!BB7</f>
        <v>1</v>
      </c>
      <c r="X6" s="17">
        <f>バッジ取得記録!BJ7</f>
        <v>2</v>
      </c>
      <c r="Y6" s="17"/>
      <c r="Z6" s="17"/>
      <c r="AA6" s="16">
        <f>バッジ取得記録!I6</f>
        <v>1</v>
      </c>
      <c r="AB6" s="17">
        <f>バッジ取得記録!R6</f>
        <v>1</v>
      </c>
      <c r="AC6" s="17">
        <f>バッジ取得記録!AG6</f>
        <v>1</v>
      </c>
      <c r="AD6" s="17">
        <f>バッジ取得記録!AG6</f>
        <v>1</v>
      </c>
      <c r="AE6" s="17">
        <f>バッジ取得記録!AN6</f>
        <v>1</v>
      </c>
      <c r="AF6" s="17">
        <f>バッジ取得記録!AU6</f>
        <v>1</v>
      </c>
      <c r="AG6" s="17">
        <f>バッジ取得記録!BB6</f>
        <v>1</v>
      </c>
      <c r="AH6" s="17">
        <f>バッジ取得記録!BJ6</f>
        <v>3</v>
      </c>
      <c r="AI6" s="17"/>
      <c r="AJ6" s="127"/>
      <c r="AK6" s="130"/>
      <c r="AL6" s="130"/>
      <c r="AM6" s="146"/>
      <c r="AN6" s="149"/>
      <c r="AO6" s="118"/>
      <c r="AP6" s="118"/>
      <c r="AQ6" s="118"/>
      <c r="AR6" s="118"/>
      <c r="AS6" s="118"/>
      <c r="AT6" s="118"/>
      <c r="AU6" s="118"/>
      <c r="AV6" s="161"/>
    </row>
    <row r="7" spans="1:48" ht="20" thickBot="1">
      <c r="A7" s="5"/>
      <c r="B7" s="137" t="s">
        <v>111</v>
      </c>
      <c r="C7" s="138"/>
      <c r="D7" s="139"/>
      <c r="E7" s="18"/>
      <c r="F7" s="19">
        <v>0</v>
      </c>
      <c r="G7" s="20">
        <v>1</v>
      </c>
      <c r="H7" s="21">
        <v>1</v>
      </c>
      <c r="I7" s="21">
        <v>2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100"/>
      <c r="P7" s="100"/>
      <c r="Q7" s="20">
        <f>G6+Q6</f>
        <v>2</v>
      </c>
      <c r="R7" s="21">
        <f>H6+R6</f>
        <v>2</v>
      </c>
      <c r="S7" s="21">
        <f>I6+S6</f>
        <v>3</v>
      </c>
      <c r="T7" s="21">
        <f>J6+T6</f>
        <v>2</v>
      </c>
      <c r="U7" s="21">
        <f>K6+U6</f>
        <v>3</v>
      </c>
      <c r="V7" s="21">
        <f>L6+V6</f>
        <v>2</v>
      </c>
      <c r="W7" s="21">
        <f>M6+W6</f>
        <v>2</v>
      </c>
      <c r="X7" s="21">
        <f>N6+X6</f>
        <v>3</v>
      </c>
      <c r="Y7" s="21"/>
      <c r="Z7" s="21"/>
      <c r="AA7" s="20">
        <f>Q7+AA6</f>
        <v>3</v>
      </c>
      <c r="AB7" s="21">
        <f>R7+AB6</f>
        <v>3</v>
      </c>
      <c r="AC7" s="21">
        <f>S7+AC6</f>
        <v>4</v>
      </c>
      <c r="AD7" s="21">
        <f>T7+AD6</f>
        <v>3</v>
      </c>
      <c r="AE7" s="21">
        <f>U7+AE6</f>
        <v>4</v>
      </c>
      <c r="AF7" s="21">
        <f>V7+AF6</f>
        <v>3</v>
      </c>
      <c r="AG7" s="21">
        <f>W7+AG6</f>
        <v>3</v>
      </c>
      <c r="AH7" s="21">
        <f>X7+AH6</f>
        <v>6</v>
      </c>
      <c r="AI7" s="21"/>
      <c r="AJ7" s="128"/>
      <c r="AK7" s="131"/>
      <c r="AL7" s="131"/>
      <c r="AM7" s="147"/>
      <c r="AN7" s="150"/>
      <c r="AO7" s="119"/>
      <c r="AP7" s="119"/>
      <c r="AQ7" s="119"/>
      <c r="AR7" s="119"/>
      <c r="AS7" s="119"/>
      <c r="AT7" s="119"/>
      <c r="AU7" s="119"/>
      <c r="AV7" s="162"/>
    </row>
    <row r="8" spans="1:48" s="29" customFormat="1" ht="18" customHeight="1">
      <c r="A8" s="22"/>
      <c r="B8" s="23" t="s">
        <v>164</v>
      </c>
      <c r="C8" s="24" t="s">
        <v>149</v>
      </c>
      <c r="D8" s="256" t="s">
        <v>136</v>
      </c>
      <c r="E8" s="290">
        <f t="shared" ref="E8:E9" si="0">IF(AJ8="","見",IF(AK8="","初",IF(AL8="",2,IF(AM8="",1,"菊"))))</f>
        <v>2</v>
      </c>
      <c r="F8" s="25" t="s">
        <v>173</v>
      </c>
      <c r="G8" s="296" t="str">
        <f>IF('入力例（バッジ取得記録一覧）'!BK9&gt;=G$6,"●","　")</f>
        <v>●</v>
      </c>
      <c r="H8" s="297" t="str">
        <f>IF('入力例（バッジ取得記録一覧）'!BL9&gt;=H$6,"●","　")</f>
        <v>●</v>
      </c>
      <c r="I8" s="297" t="str">
        <f>IF('入力例（バッジ取得記録一覧）'!BM9&gt;=I$6,"●","　")</f>
        <v>●</v>
      </c>
      <c r="J8" s="297" t="str">
        <f>IF('入力例（バッジ取得記録一覧）'!BN9&gt;=J$6,"●","　")</f>
        <v>●</v>
      </c>
      <c r="K8" s="297" t="str">
        <f>IF('入力例（バッジ取得記録一覧）'!BO9&gt;=K$6,"●","　")</f>
        <v>●</v>
      </c>
      <c r="L8" s="297" t="str">
        <f>IF('入力例（バッジ取得記録一覧）'!BP9&gt;=L$6,"●","　")</f>
        <v>●</v>
      </c>
      <c r="M8" s="298" t="str">
        <f>IF('入力例（バッジ取得記録一覧）'!BQ9&gt;=M$6,"●","　")</f>
        <v>●</v>
      </c>
      <c r="N8" s="298" t="str">
        <f>IF('入力例（バッジ取得記録一覧）'!BR9&gt;=N$6,"●","　")</f>
        <v>●</v>
      </c>
      <c r="O8" s="27" t="s">
        <v>174</v>
      </c>
      <c r="P8" s="27" t="s">
        <v>184</v>
      </c>
      <c r="Q8" s="296" t="str">
        <f>IF('入力例（バッジ取得記録一覧）'!BK9&gt;=Q$7,"●","　")</f>
        <v>●</v>
      </c>
      <c r="R8" s="297" t="str">
        <f>IF('入力例（バッジ取得記録一覧）'!BL9&gt;=R$7,"●","　")</f>
        <v>●</v>
      </c>
      <c r="S8" s="297" t="str">
        <f>IF('入力例（バッジ取得記録一覧）'!BM9&gt;=S$7,"●","　")</f>
        <v>●</v>
      </c>
      <c r="T8" s="297" t="str">
        <f>IF('入力例（バッジ取得記録一覧）'!BN9&gt;=T$7,"●","　")</f>
        <v>●</v>
      </c>
      <c r="U8" s="297" t="str">
        <f>IF('入力例（バッジ取得記録一覧）'!BO9&gt;=U$7,"●","　")</f>
        <v>●</v>
      </c>
      <c r="V8" s="297" t="str">
        <f>IF('入力例（バッジ取得記録一覧）'!BP9&gt;=V$7,"●","　")</f>
        <v>　</v>
      </c>
      <c r="W8" s="298" t="str">
        <f>IF('入力例（バッジ取得記録一覧）'!BQ9&gt;=W$7,"●","　")</f>
        <v>●</v>
      </c>
      <c r="X8" s="298" t="str">
        <f>IF('入力例（バッジ取得記録一覧）'!BR9&gt;=X$7,"●","　")</f>
        <v>　</v>
      </c>
      <c r="Y8" s="27"/>
      <c r="Z8" s="27" t="s">
        <v>184</v>
      </c>
      <c r="AA8" s="296" t="str">
        <f>IF('入力例（バッジ取得記録一覧）'!BK9&gt;=AA$7,"●","　")</f>
        <v>●</v>
      </c>
      <c r="AB8" s="297" t="str">
        <f>IF('入力例（バッジ取得記録一覧）'!BL9&gt;=AB$7,"●","　")</f>
        <v>　</v>
      </c>
      <c r="AC8" s="297" t="str">
        <f>IF('入力例（バッジ取得記録一覧）'!BM9&gt;=AC$7,"●","　")</f>
        <v>　</v>
      </c>
      <c r="AD8" s="297" t="str">
        <f>IF('入力例（バッジ取得記録一覧）'!BN9&gt;=AD$7,"●","　")</f>
        <v>　</v>
      </c>
      <c r="AE8" s="297" t="str">
        <f>IF('入力例（バッジ取得記録一覧）'!BO9&gt;=AE$7,"●","　")</f>
        <v>●</v>
      </c>
      <c r="AF8" s="297" t="str">
        <f>IF('入力例（バッジ取得記録一覧）'!BP9&gt;=AF$7,"●","　")</f>
        <v>　</v>
      </c>
      <c r="AG8" s="298" t="str">
        <f>IF('入力例（バッジ取得記録一覧）'!BQ9&gt;=AG$7,"●","　")</f>
        <v>●</v>
      </c>
      <c r="AH8" s="298" t="str">
        <f>IF('入力例（バッジ取得記録一覧）'!BR9&gt;=AH$7,"●","　")</f>
        <v>　</v>
      </c>
      <c r="AI8" s="27"/>
      <c r="AJ8" s="83" t="s">
        <v>176</v>
      </c>
      <c r="AK8" s="26" t="s">
        <v>177</v>
      </c>
      <c r="AL8" s="84"/>
      <c r="AM8" s="102"/>
      <c r="AN8" s="28" t="s">
        <v>184</v>
      </c>
      <c r="AO8" s="26" t="s">
        <v>172</v>
      </c>
      <c r="AP8" s="26" t="s">
        <v>172</v>
      </c>
      <c r="AQ8" s="26" t="s">
        <v>172</v>
      </c>
      <c r="AR8" s="26" t="s">
        <v>172</v>
      </c>
      <c r="AS8" s="26" t="s">
        <v>172</v>
      </c>
      <c r="AT8" s="26" t="s">
        <v>172</v>
      </c>
      <c r="AU8" s="26" t="s">
        <v>172</v>
      </c>
      <c r="AV8" s="102" t="s">
        <v>172</v>
      </c>
    </row>
    <row r="9" spans="1:48" s="29" customFormat="1" ht="18" customHeight="1">
      <c r="A9" s="22"/>
      <c r="B9" s="30"/>
      <c r="C9" s="31" t="s">
        <v>150</v>
      </c>
      <c r="D9" s="256" t="s">
        <v>137</v>
      </c>
      <c r="E9" s="229">
        <f t="shared" si="0"/>
        <v>2</v>
      </c>
      <c r="F9" s="33" t="s">
        <v>174</v>
      </c>
      <c r="G9" s="273" t="str">
        <f>IF('入力例（バッジ取得記録一覧）'!BK10&gt;=G$6,"●","　")</f>
        <v>●</v>
      </c>
      <c r="H9" s="274" t="str">
        <f>IF('入力例（バッジ取得記録一覧）'!BL10&gt;=H$6,"●","　")</f>
        <v>●</v>
      </c>
      <c r="I9" s="274" t="str">
        <f>IF('入力例（バッジ取得記録一覧）'!BM10&gt;=I$6,"●","　")</f>
        <v>●</v>
      </c>
      <c r="J9" s="274" t="str">
        <f>IF('入力例（バッジ取得記録一覧）'!BN10&gt;=J$6,"●","　")</f>
        <v>●</v>
      </c>
      <c r="K9" s="274" t="str">
        <f>IF('入力例（バッジ取得記録一覧）'!BO10&gt;=K$6,"●","　")</f>
        <v>●</v>
      </c>
      <c r="L9" s="274" t="str">
        <f>IF('入力例（バッジ取得記録一覧）'!BP10&gt;=L$6,"●","　")</f>
        <v>●</v>
      </c>
      <c r="M9" s="299" t="str">
        <f>IF('入力例（バッジ取得記録一覧）'!BQ10&gt;=M$6,"●","　")</f>
        <v>●</v>
      </c>
      <c r="N9" s="299" t="str">
        <f>IF('入力例（バッジ取得記録一覧）'!BR10&gt;=N$6,"●","　")</f>
        <v>●</v>
      </c>
      <c r="O9" s="35" t="s">
        <v>172</v>
      </c>
      <c r="P9" s="35" t="s">
        <v>172</v>
      </c>
      <c r="Q9" s="273" t="str">
        <f>IF('入力例（バッジ取得記録一覧）'!BK10&gt;=Q$7,"●","　")</f>
        <v>　</v>
      </c>
      <c r="R9" s="274" t="str">
        <f>IF('入力例（バッジ取得記録一覧）'!BL10&gt;=R$7,"●","　")</f>
        <v>　</v>
      </c>
      <c r="S9" s="274" t="str">
        <f>IF('入力例（バッジ取得記録一覧）'!BM10&gt;=S$7,"●","　")</f>
        <v>　</v>
      </c>
      <c r="T9" s="274" t="str">
        <f>IF('入力例（バッジ取得記録一覧）'!BN10&gt;=T$7,"●","　")</f>
        <v>　</v>
      </c>
      <c r="U9" s="274" t="str">
        <f>IF('入力例（バッジ取得記録一覧）'!BO10&gt;=U$7,"●","　")</f>
        <v>　</v>
      </c>
      <c r="V9" s="274" t="str">
        <f>IF('入力例（バッジ取得記録一覧）'!BP10&gt;=V$7,"●","　")</f>
        <v>　</v>
      </c>
      <c r="W9" s="299" t="str">
        <f>IF('入力例（バッジ取得記録一覧）'!BQ10&gt;=W$7,"●","　")</f>
        <v>●</v>
      </c>
      <c r="X9" s="299" t="str">
        <f>IF('入力例（バッジ取得記録一覧）'!BR10&gt;=X$7,"●","　")</f>
        <v>　</v>
      </c>
      <c r="Y9" s="35"/>
      <c r="Z9" s="35" t="s">
        <v>184</v>
      </c>
      <c r="AA9" s="273" t="str">
        <f>IF('入力例（バッジ取得記録一覧）'!BK10&gt;=AA$7,"●","　")</f>
        <v>　</v>
      </c>
      <c r="AB9" s="274" t="str">
        <f>IF('入力例（バッジ取得記録一覧）'!BL10&gt;=AB$7,"●","　")</f>
        <v>　</v>
      </c>
      <c r="AC9" s="274" t="str">
        <f>IF('入力例（バッジ取得記録一覧）'!BM10&gt;=AC$7,"●","　")</f>
        <v>　</v>
      </c>
      <c r="AD9" s="274" t="str">
        <f>IF('入力例（バッジ取得記録一覧）'!BN10&gt;=AD$7,"●","　")</f>
        <v>　</v>
      </c>
      <c r="AE9" s="274" t="str">
        <f>IF('入力例（バッジ取得記録一覧）'!BO10&gt;=AE$7,"●","　")</f>
        <v>　</v>
      </c>
      <c r="AF9" s="274" t="str">
        <f>IF('入力例（バッジ取得記録一覧）'!BP10&gt;=AF$7,"●","　")</f>
        <v>　</v>
      </c>
      <c r="AG9" s="299" t="str">
        <f>IF('入力例（バッジ取得記録一覧）'!BQ10&gt;=AG$7,"●","　")</f>
        <v>　</v>
      </c>
      <c r="AH9" s="299" t="str">
        <f>IF('入力例（バッジ取得記録一覧）'!BR10&gt;=AH$7,"●","　")</f>
        <v>　</v>
      </c>
      <c r="AI9" s="35"/>
      <c r="AJ9" s="36">
        <v>1301</v>
      </c>
      <c r="AK9" s="34">
        <v>1401</v>
      </c>
      <c r="AL9" s="81"/>
      <c r="AM9" s="37"/>
      <c r="AN9" s="38" t="s">
        <v>184</v>
      </c>
      <c r="AO9" s="34" t="s">
        <v>172</v>
      </c>
      <c r="AP9" s="34" t="s">
        <v>172</v>
      </c>
      <c r="AQ9" s="34" t="s">
        <v>172</v>
      </c>
      <c r="AR9" s="34" t="s">
        <v>172</v>
      </c>
      <c r="AS9" s="34" t="s">
        <v>172</v>
      </c>
      <c r="AT9" s="34" t="s">
        <v>172</v>
      </c>
      <c r="AU9" s="34" t="s">
        <v>172</v>
      </c>
      <c r="AV9" s="37" t="s">
        <v>172</v>
      </c>
    </row>
    <row r="10" spans="1:48" s="29" customFormat="1" ht="18" customHeight="1">
      <c r="A10" s="22"/>
      <c r="B10" s="30"/>
      <c r="C10" s="31"/>
      <c r="D10" s="256" t="s">
        <v>138</v>
      </c>
      <c r="E10" s="229" t="str">
        <f>IF(AJ10="","見",IF(AK10="","初",IF(AL10="",2,IF(AM10="",1,"菊"))))</f>
        <v>初</v>
      </c>
      <c r="F10" s="33" t="s">
        <v>174</v>
      </c>
      <c r="G10" s="273" t="str">
        <f>IF('入力例（バッジ取得記録一覧）'!BK11&gt;=G$6,"●","　")</f>
        <v>●</v>
      </c>
      <c r="H10" s="274" t="str">
        <f>IF('入力例（バッジ取得記録一覧）'!BL11&gt;=H$6,"●","　")</f>
        <v>●</v>
      </c>
      <c r="I10" s="274" t="str">
        <f>IF('入力例（バッジ取得記録一覧）'!BM11&gt;=I$6,"●","　")</f>
        <v>●</v>
      </c>
      <c r="J10" s="274" t="str">
        <f>IF('入力例（バッジ取得記録一覧）'!BN11&gt;=J$6,"●","　")</f>
        <v>　</v>
      </c>
      <c r="K10" s="274" t="str">
        <f>IF('入力例（バッジ取得記録一覧）'!BO11&gt;=K$6,"●","　")</f>
        <v>●</v>
      </c>
      <c r="L10" s="274" t="str">
        <f>IF('入力例（バッジ取得記録一覧）'!BP11&gt;=L$6,"●","　")</f>
        <v>　</v>
      </c>
      <c r="M10" s="299" t="str">
        <f>IF('入力例（バッジ取得記録一覧）'!BQ11&gt;=M$6,"●","　")</f>
        <v>●</v>
      </c>
      <c r="N10" s="299" t="str">
        <f>IF('入力例（バッジ取得記録一覧）'!BR11&gt;=N$6,"●","　")</f>
        <v>●</v>
      </c>
      <c r="O10" s="35"/>
      <c r="P10" s="35"/>
      <c r="Q10" s="273" t="str">
        <f>IF('入力例（バッジ取得記録一覧）'!BK11&gt;=Q$7,"●","　")</f>
        <v>　</v>
      </c>
      <c r="R10" s="274" t="str">
        <f>IF('入力例（バッジ取得記録一覧）'!BL11&gt;=R$7,"●","　")</f>
        <v>●</v>
      </c>
      <c r="S10" s="274" t="str">
        <f>IF('入力例（バッジ取得記録一覧）'!BM11&gt;=S$7,"●","　")</f>
        <v>　</v>
      </c>
      <c r="T10" s="274" t="str">
        <f>IF('入力例（バッジ取得記録一覧）'!BN11&gt;=T$7,"●","　")</f>
        <v>　</v>
      </c>
      <c r="U10" s="274" t="str">
        <f>IF('入力例（バッジ取得記録一覧）'!BO11&gt;=U$7,"●","　")</f>
        <v>●</v>
      </c>
      <c r="V10" s="274" t="str">
        <f>IF('入力例（バッジ取得記録一覧）'!BP11&gt;=V$7,"●","　")</f>
        <v>　</v>
      </c>
      <c r="W10" s="299" t="str">
        <f>IF('入力例（バッジ取得記録一覧）'!BQ11&gt;=W$7,"●","　")</f>
        <v>●</v>
      </c>
      <c r="X10" s="299" t="str">
        <f>IF('入力例（バッジ取得記録一覧）'!BR11&gt;=X$7,"●","　")</f>
        <v>　</v>
      </c>
      <c r="Y10" s="35"/>
      <c r="Z10" s="35" t="s">
        <v>173</v>
      </c>
      <c r="AA10" s="273" t="str">
        <f>IF('入力例（バッジ取得記録一覧）'!BK11&gt;=AA$7,"●","　")</f>
        <v>　</v>
      </c>
      <c r="AB10" s="274" t="str">
        <f>IF('入力例（バッジ取得記録一覧）'!BL11&gt;=AB$7,"●","　")</f>
        <v>　</v>
      </c>
      <c r="AC10" s="274" t="str">
        <f>IF('入力例（バッジ取得記録一覧）'!BM11&gt;=AC$7,"●","　")</f>
        <v>　</v>
      </c>
      <c r="AD10" s="274" t="str">
        <f>IF('入力例（バッジ取得記録一覧）'!BN11&gt;=AD$7,"●","　")</f>
        <v>　</v>
      </c>
      <c r="AE10" s="274" t="str">
        <f>IF('入力例（バッジ取得記録一覧）'!BO11&gt;=AE$7,"●","　")</f>
        <v>　</v>
      </c>
      <c r="AF10" s="274" t="str">
        <f>IF('入力例（バッジ取得記録一覧）'!BP11&gt;=AF$7,"●","　")</f>
        <v>　</v>
      </c>
      <c r="AG10" s="299" t="str">
        <f>IF('入力例（バッジ取得記録一覧）'!BQ11&gt;=AG$7,"●","　")</f>
        <v>　</v>
      </c>
      <c r="AH10" s="299" t="str">
        <f>IF('入力例（バッジ取得記録一覧）'!BR11&gt;=AH$7,"●","　")</f>
        <v>　</v>
      </c>
      <c r="AI10" s="35"/>
      <c r="AJ10" s="36" t="s">
        <v>179</v>
      </c>
      <c r="AK10" s="34"/>
      <c r="AL10" s="34"/>
      <c r="AM10" s="37"/>
      <c r="AN10" s="38" t="s">
        <v>184</v>
      </c>
      <c r="AO10" s="34" t="s">
        <v>172</v>
      </c>
      <c r="AP10" s="34"/>
      <c r="AQ10" s="34"/>
      <c r="AR10" s="34"/>
      <c r="AS10" s="34" t="s">
        <v>172</v>
      </c>
      <c r="AT10" s="34"/>
      <c r="AU10" s="34" t="s">
        <v>172</v>
      </c>
      <c r="AV10" s="37"/>
    </row>
    <row r="11" spans="1:48" s="29" customFormat="1" ht="18" customHeight="1">
      <c r="A11" s="22"/>
      <c r="B11" s="30"/>
      <c r="C11" s="31"/>
      <c r="D11" s="256" t="s">
        <v>139</v>
      </c>
      <c r="E11" s="229" t="str">
        <f>IF(AJ11="","見",IF(AK11="","初",IF(AL11="",2,IF(AM11="",1,"菊"))))</f>
        <v>初</v>
      </c>
      <c r="F11" s="33" t="s">
        <v>174</v>
      </c>
      <c r="G11" s="273" t="str">
        <f>IF('入力例（バッジ取得記録一覧）'!BK12&gt;=G$6,"●","　")</f>
        <v>　</v>
      </c>
      <c r="H11" s="274" t="str">
        <f>IF('入力例（バッジ取得記録一覧）'!BL12&gt;=H$6,"●","　")</f>
        <v>●</v>
      </c>
      <c r="I11" s="274" t="str">
        <f>IF('入力例（バッジ取得記録一覧）'!BM12&gt;=I$6,"●","　")</f>
        <v>　</v>
      </c>
      <c r="J11" s="274" t="str">
        <f>IF('入力例（バッジ取得記録一覧）'!BN12&gt;=J$6,"●","　")</f>
        <v>　</v>
      </c>
      <c r="K11" s="274" t="str">
        <f>IF('入力例（バッジ取得記録一覧）'!BO12&gt;=K$6,"●","　")</f>
        <v>　</v>
      </c>
      <c r="L11" s="274" t="str">
        <f>IF('入力例（バッジ取得記録一覧）'!BP12&gt;=L$6,"●","　")</f>
        <v>　</v>
      </c>
      <c r="M11" s="299" t="str">
        <f>IF('入力例（バッジ取得記録一覧）'!BQ12&gt;=M$6,"●","　")</f>
        <v>　</v>
      </c>
      <c r="N11" s="299" t="str">
        <f>IF('入力例（バッジ取得記録一覧）'!BR12&gt;=N$6,"●","　")</f>
        <v>●</v>
      </c>
      <c r="O11" s="35"/>
      <c r="P11" s="35"/>
      <c r="Q11" s="273" t="str">
        <f>IF('入力例（バッジ取得記録一覧）'!BK12&gt;=Q$7,"●","　")</f>
        <v>　</v>
      </c>
      <c r="R11" s="274" t="str">
        <f>IF('入力例（バッジ取得記録一覧）'!BL12&gt;=R$7,"●","　")</f>
        <v>●</v>
      </c>
      <c r="S11" s="274" t="str">
        <f>IF('入力例（バッジ取得記録一覧）'!BM12&gt;=S$7,"●","　")</f>
        <v>　</v>
      </c>
      <c r="T11" s="274" t="str">
        <f>IF('入力例（バッジ取得記録一覧）'!BN12&gt;=T$7,"●","　")</f>
        <v>　</v>
      </c>
      <c r="U11" s="274" t="str">
        <f>IF('入力例（バッジ取得記録一覧）'!BO12&gt;=U$7,"●","　")</f>
        <v>　</v>
      </c>
      <c r="V11" s="274" t="str">
        <f>IF('入力例（バッジ取得記録一覧）'!BP12&gt;=V$7,"●","　")</f>
        <v>　</v>
      </c>
      <c r="W11" s="299" t="str">
        <f>IF('入力例（バッジ取得記録一覧）'!BQ12&gt;=W$7,"●","　")</f>
        <v>　</v>
      </c>
      <c r="X11" s="299" t="str">
        <f>IF('入力例（バッジ取得記録一覧）'!BR12&gt;=X$7,"●","　")</f>
        <v>　</v>
      </c>
      <c r="Y11" s="35"/>
      <c r="Z11" s="35"/>
      <c r="AA11" s="273" t="str">
        <f>IF('入力例（バッジ取得記録一覧）'!BK12&gt;=AA$7,"●","　")</f>
        <v>　</v>
      </c>
      <c r="AB11" s="274" t="str">
        <f>IF('入力例（バッジ取得記録一覧）'!BL12&gt;=AB$7,"●","　")</f>
        <v>　</v>
      </c>
      <c r="AC11" s="274" t="str">
        <f>IF('入力例（バッジ取得記録一覧）'!BM12&gt;=AC$7,"●","　")</f>
        <v>　</v>
      </c>
      <c r="AD11" s="274" t="str">
        <f>IF('入力例（バッジ取得記録一覧）'!BN12&gt;=AD$7,"●","　")</f>
        <v>　</v>
      </c>
      <c r="AE11" s="274" t="str">
        <f>IF('入力例（バッジ取得記録一覧）'!BO12&gt;=AE$7,"●","　")</f>
        <v>　</v>
      </c>
      <c r="AF11" s="274" t="str">
        <f>IF('入力例（バッジ取得記録一覧）'!BP12&gt;=AF$7,"●","　")</f>
        <v>　</v>
      </c>
      <c r="AG11" s="299" t="str">
        <f>IF('入力例（バッジ取得記録一覧）'!BQ12&gt;=AG$7,"●","　")</f>
        <v>　</v>
      </c>
      <c r="AH11" s="299" t="str">
        <f>IF('入力例（バッジ取得記録一覧）'!BR12&gt;=AH$7,"●","　")</f>
        <v>　</v>
      </c>
      <c r="AI11" s="35"/>
      <c r="AJ11" s="36" t="s">
        <v>179</v>
      </c>
      <c r="AK11" s="34"/>
      <c r="AL11" s="34"/>
      <c r="AM11" s="37"/>
      <c r="AN11" s="38" t="s">
        <v>184</v>
      </c>
      <c r="AO11" s="34" t="s">
        <v>172</v>
      </c>
      <c r="AP11" s="34"/>
      <c r="AQ11" s="34"/>
      <c r="AR11" s="34"/>
      <c r="AS11" s="34" t="s">
        <v>172</v>
      </c>
      <c r="AT11" s="34"/>
      <c r="AU11" s="34" t="s">
        <v>172</v>
      </c>
      <c r="AV11" s="37"/>
    </row>
    <row r="12" spans="1:48" s="29" customFormat="1" ht="18" customHeight="1">
      <c r="A12" s="22"/>
      <c r="B12" s="30"/>
      <c r="C12" s="31"/>
      <c r="D12" s="256" t="s">
        <v>140</v>
      </c>
      <c r="E12" s="229" t="str">
        <f>IF(AJ12="","見",IF(AK12="","初",IF(AL12="",2,IF(AM12="",1,"菊"))))</f>
        <v>初</v>
      </c>
      <c r="F12" s="33" t="s">
        <v>174</v>
      </c>
      <c r="G12" s="273" t="str">
        <f>IF('入力例（バッジ取得記録一覧）'!BK13&gt;=G$6,"●","　")</f>
        <v>●</v>
      </c>
      <c r="H12" s="274" t="str">
        <f>IF('入力例（バッジ取得記録一覧）'!BL13&gt;=H$6,"●","　")</f>
        <v>●</v>
      </c>
      <c r="I12" s="274" t="str">
        <f>IF('入力例（バッジ取得記録一覧）'!BM13&gt;=I$6,"●","　")</f>
        <v>　</v>
      </c>
      <c r="J12" s="274" t="str">
        <f>IF('入力例（バッジ取得記録一覧）'!BN13&gt;=J$6,"●","　")</f>
        <v>　</v>
      </c>
      <c r="K12" s="274" t="str">
        <f>IF('入力例（バッジ取得記録一覧）'!BO13&gt;=K$6,"●","　")</f>
        <v>　</v>
      </c>
      <c r="L12" s="274" t="str">
        <f>IF('入力例（バッジ取得記録一覧）'!BP13&gt;=L$6,"●","　")</f>
        <v>　</v>
      </c>
      <c r="M12" s="299" t="str">
        <f>IF('入力例（バッジ取得記録一覧）'!BQ13&gt;=M$6,"●","　")</f>
        <v>　</v>
      </c>
      <c r="N12" s="299" t="str">
        <f>IF('入力例（バッジ取得記録一覧）'!BR13&gt;=N$6,"●","　")</f>
        <v>●</v>
      </c>
      <c r="O12" s="35"/>
      <c r="P12" s="35"/>
      <c r="Q12" s="273" t="str">
        <f>IF('入力例（バッジ取得記録一覧）'!BK13&gt;=Q$7,"●","　")</f>
        <v>●</v>
      </c>
      <c r="R12" s="274" t="str">
        <f>IF('入力例（バッジ取得記録一覧）'!BL13&gt;=R$7,"●","　")</f>
        <v>　</v>
      </c>
      <c r="S12" s="274" t="str">
        <f>IF('入力例（バッジ取得記録一覧）'!BM13&gt;=S$7,"●","　")</f>
        <v>　</v>
      </c>
      <c r="T12" s="274" t="str">
        <f>IF('入力例（バッジ取得記録一覧）'!BN13&gt;=T$7,"●","　")</f>
        <v>　</v>
      </c>
      <c r="U12" s="274" t="str">
        <f>IF('入力例（バッジ取得記録一覧）'!BO13&gt;=U$7,"●","　")</f>
        <v>　</v>
      </c>
      <c r="V12" s="274" t="str">
        <f>IF('入力例（バッジ取得記録一覧）'!BP13&gt;=V$7,"●","　")</f>
        <v>　</v>
      </c>
      <c r="W12" s="299" t="str">
        <f>IF('入力例（バッジ取得記録一覧）'!BQ13&gt;=W$7,"●","　")</f>
        <v>　</v>
      </c>
      <c r="X12" s="299" t="str">
        <f>IF('入力例（バッジ取得記録一覧）'!BR13&gt;=X$7,"●","　")</f>
        <v>　</v>
      </c>
      <c r="Y12" s="35"/>
      <c r="Z12" s="35"/>
      <c r="AA12" s="273" t="str">
        <f>IF('入力例（バッジ取得記録一覧）'!BK13&gt;=AA$7,"●","　")</f>
        <v>　</v>
      </c>
      <c r="AB12" s="274" t="str">
        <f>IF('入力例（バッジ取得記録一覧）'!BL13&gt;=AB$7,"●","　")</f>
        <v>　</v>
      </c>
      <c r="AC12" s="274" t="str">
        <f>IF('入力例（バッジ取得記録一覧）'!BM13&gt;=AC$7,"●","　")</f>
        <v>　</v>
      </c>
      <c r="AD12" s="274" t="str">
        <f>IF('入力例（バッジ取得記録一覧）'!BN13&gt;=AD$7,"●","　")</f>
        <v>　</v>
      </c>
      <c r="AE12" s="274" t="str">
        <f>IF('入力例（バッジ取得記録一覧）'!BO13&gt;=AE$7,"●","　")</f>
        <v>　</v>
      </c>
      <c r="AF12" s="274" t="str">
        <f>IF('入力例（バッジ取得記録一覧）'!BP13&gt;=AF$7,"●","　")</f>
        <v>　</v>
      </c>
      <c r="AG12" s="299" t="str">
        <f>IF('入力例（バッジ取得記録一覧）'!BQ13&gt;=AG$7,"●","　")</f>
        <v>　</v>
      </c>
      <c r="AH12" s="299" t="str">
        <f>IF('入力例（バッジ取得記録一覧）'!BR13&gt;=AH$7,"●","　")</f>
        <v>　</v>
      </c>
      <c r="AI12" s="35"/>
      <c r="AJ12" s="38">
        <v>1312</v>
      </c>
      <c r="AK12" s="34"/>
      <c r="AL12" s="34"/>
      <c r="AM12" s="37"/>
      <c r="AN12" s="38" t="s">
        <v>184</v>
      </c>
      <c r="AO12" s="34" t="s">
        <v>172</v>
      </c>
      <c r="AP12" s="34"/>
      <c r="AQ12" s="34"/>
      <c r="AR12" s="34"/>
      <c r="AS12" s="34" t="s">
        <v>172</v>
      </c>
      <c r="AT12" s="34"/>
      <c r="AU12" s="34"/>
      <c r="AV12" s="37"/>
    </row>
    <row r="13" spans="1:48" s="29" customFormat="1" ht="18" customHeight="1">
      <c r="A13" s="22"/>
      <c r="B13" s="30"/>
      <c r="C13" s="31"/>
      <c r="D13" s="256" t="s">
        <v>141</v>
      </c>
      <c r="E13" s="229" t="str">
        <f>IF(AJ13="","見",IF(AK13="","初",IF(AL13="",2,IF(AM13="",1,"菊"))))</f>
        <v>初</v>
      </c>
      <c r="F13" s="33" t="s">
        <v>174</v>
      </c>
      <c r="G13" s="273" t="str">
        <f>IF('入力例（バッジ取得記録一覧）'!BK14&gt;=G$6,"●","　")</f>
        <v>　</v>
      </c>
      <c r="H13" s="274" t="str">
        <f>IF('入力例（バッジ取得記録一覧）'!BL14&gt;=H$6,"●","　")</f>
        <v>●</v>
      </c>
      <c r="I13" s="274" t="str">
        <f>IF('入力例（バッジ取得記録一覧）'!BM14&gt;=I$6,"●","　")</f>
        <v>●</v>
      </c>
      <c r="J13" s="274" t="str">
        <f>IF('入力例（バッジ取得記録一覧）'!BN14&gt;=J$6,"●","　")</f>
        <v>　</v>
      </c>
      <c r="K13" s="274" t="str">
        <f>IF('入力例（バッジ取得記録一覧）'!BO14&gt;=K$6,"●","　")</f>
        <v>　</v>
      </c>
      <c r="L13" s="274" t="str">
        <f>IF('入力例（バッジ取得記録一覧）'!BP14&gt;=L$6,"●","　")</f>
        <v>　</v>
      </c>
      <c r="M13" s="299" t="str">
        <f>IF('入力例（バッジ取得記録一覧）'!BQ14&gt;=M$6,"●","　")</f>
        <v>　</v>
      </c>
      <c r="N13" s="299" t="str">
        <f>IF('入力例（バッジ取得記録一覧）'!BR14&gt;=N$6,"●","　")</f>
        <v>●</v>
      </c>
      <c r="O13" s="35"/>
      <c r="P13" s="35"/>
      <c r="Q13" s="273" t="str">
        <f>IF('入力例（バッジ取得記録一覧）'!BK14&gt;=Q$7,"●","　")</f>
        <v>　</v>
      </c>
      <c r="R13" s="274" t="str">
        <f>IF('入力例（バッジ取得記録一覧）'!BL14&gt;=R$7,"●","　")</f>
        <v>●</v>
      </c>
      <c r="S13" s="274" t="str">
        <f>IF('入力例（バッジ取得記録一覧）'!BM14&gt;=S$7,"●","　")</f>
        <v>　</v>
      </c>
      <c r="T13" s="274" t="str">
        <f>IF('入力例（バッジ取得記録一覧）'!BN14&gt;=T$7,"●","　")</f>
        <v>　</v>
      </c>
      <c r="U13" s="274" t="str">
        <f>IF('入力例（バッジ取得記録一覧）'!BO14&gt;=U$7,"●","　")</f>
        <v>　</v>
      </c>
      <c r="V13" s="274" t="str">
        <f>IF('入力例（バッジ取得記録一覧）'!BP14&gt;=V$7,"●","　")</f>
        <v>　</v>
      </c>
      <c r="W13" s="299" t="str">
        <f>IF('入力例（バッジ取得記録一覧）'!BQ14&gt;=W$7,"●","　")</f>
        <v>　</v>
      </c>
      <c r="X13" s="299" t="str">
        <f>IF('入力例（バッジ取得記録一覧）'!BR14&gt;=X$7,"●","　")</f>
        <v>　</v>
      </c>
      <c r="Y13" s="35"/>
      <c r="Z13" s="35"/>
      <c r="AA13" s="273" t="str">
        <f>IF('入力例（バッジ取得記録一覧）'!BK14&gt;=AA$7,"●","　")</f>
        <v>　</v>
      </c>
      <c r="AB13" s="274" t="str">
        <f>IF('入力例（バッジ取得記録一覧）'!BL14&gt;=AB$7,"●","　")</f>
        <v>　</v>
      </c>
      <c r="AC13" s="274" t="str">
        <f>IF('入力例（バッジ取得記録一覧）'!BM14&gt;=AC$7,"●","　")</f>
        <v>　</v>
      </c>
      <c r="AD13" s="274" t="str">
        <f>IF('入力例（バッジ取得記録一覧）'!BN14&gt;=AD$7,"●","　")</f>
        <v>　</v>
      </c>
      <c r="AE13" s="274" t="str">
        <f>IF('入力例（バッジ取得記録一覧）'!BO14&gt;=AE$7,"●","　")</f>
        <v>　</v>
      </c>
      <c r="AF13" s="274" t="str">
        <f>IF('入力例（バッジ取得記録一覧）'!BP14&gt;=AF$7,"●","　")</f>
        <v>　</v>
      </c>
      <c r="AG13" s="299" t="str">
        <f>IF('入力例（バッジ取得記録一覧）'!BQ14&gt;=AG$7,"●","　")</f>
        <v>　</v>
      </c>
      <c r="AH13" s="299" t="str">
        <f>IF('入力例（バッジ取得記録一覧）'!BR14&gt;=AH$7,"●","　")</f>
        <v>　</v>
      </c>
      <c r="AI13" s="35"/>
      <c r="AJ13" s="38" t="s">
        <v>179</v>
      </c>
      <c r="AK13" s="34"/>
      <c r="AL13" s="34"/>
      <c r="AM13" s="37"/>
      <c r="AN13" s="38" t="s">
        <v>184</v>
      </c>
      <c r="AO13" s="34" t="s">
        <v>172</v>
      </c>
      <c r="AP13" s="34"/>
      <c r="AQ13" s="34"/>
      <c r="AR13" s="34"/>
      <c r="AS13" s="34" t="s">
        <v>172</v>
      </c>
      <c r="AT13" s="34"/>
      <c r="AU13" s="34"/>
      <c r="AV13" s="37"/>
    </row>
    <row r="14" spans="1:48" s="29" customFormat="1" ht="18" customHeight="1">
      <c r="A14" s="22"/>
      <c r="B14" s="30"/>
      <c r="C14" s="31"/>
      <c r="D14" s="256"/>
      <c r="E14" s="229" t="str">
        <f>IF(AJ14="","見",IF(AK14="","初",IF(AL14="",2,IF(AM14="",1,"菊"))))</f>
        <v>見</v>
      </c>
      <c r="F14" s="33"/>
      <c r="G14" s="273" t="str">
        <f>IF('入力例（バッジ取得記録一覧）'!BK15&gt;=G$6,"●","　")</f>
        <v>　</v>
      </c>
      <c r="H14" s="274" t="str">
        <f>IF('入力例（バッジ取得記録一覧）'!BL15&gt;=H$6,"●","　")</f>
        <v>　</v>
      </c>
      <c r="I14" s="274" t="str">
        <f>IF('入力例（バッジ取得記録一覧）'!BM15&gt;=I$6,"●","　")</f>
        <v>　</v>
      </c>
      <c r="J14" s="274" t="str">
        <f>IF('入力例（バッジ取得記録一覧）'!BN15&gt;=J$6,"●","　")</f>
        <v>　</v>
      </c>
      <c r="K14" s="274" t="str">
        <f>IF('入力例（バッジ取得記録一覧）'!BO15&gt;=K$6,"●","　")</f>
        <v>　</v>
      </c>
      <c r="L14" s="274" t="str">
        <f>IF('入力例（バッジ取得記録一覧）'!BP15&gt;=L$6,"●","　")</f>
        <v>　</v>
      </c>
      <c r="M14" s="299" t="str">
        <f>IF('入力例（バッジ取得記録一覧）'!BQ15&gt;=M$6,"●","　")</f>
        <v>　</v>
      </c>
      <c r="N14" s="299" t="str">
        <f>IF('入力例（バッジ取得記録一覧）'!BR15&gt;=N$6,"●","　")</f>
        <v>　</v>
      </c>
      <c r="O14" s="35"/>
      <c r="P14" s="35"/>
      <c r="Q14" s="273" t="str">
        <f>IF('入力例（バッジ取得記録一覧）'!BK15&gt;=Q$7,"●","　")</f>
        <v>　</v>
      </c>
      <c r="R14" s="274" t="str">
        <f>IF('入力例（バッジ取得記録一覧）'!BL15&gt;=R$7,"●","　")</f>
        <v>　</v>
      </c>
      <c r="S14" s="274" t="str">
        <f>IF('入力例（バッジ取得記録一覧）'!BM15&gt;=S$7,"●","　")</f>
        <v>　</v>
      </c>
      <c r="T14" s="274" t="str">
        <f>IF('入力例（バッジ取得記録一覧）'!BN15&gt;=T$7,"●","　")</f>
        <v>　</v>
      </c>
      <c r="U14" s="274" t="str">
        <f>IF('入力例（バッジ取得記録一覧）'!BO15&gt;=U$7,"●","　")</f>
        <v>　</v>
      </c>
      <c r="V14" s="274" t="str">
        <f>IF('入力例（バッジ取得記録一覧）'!BP15&gt;=V$7,"●","　")</f>
        <v>　</v>
      </c>
      <c r="W14" s="299" t="str">
        <f>IF('入力例（バッジ取得記録一覧）'!BQ15&gt;=W$7,"●","　")</f>
        <v>　</v>
      </c>
      <c r="X14" s="299" t="str">
        <f>IF('入力例（バッジ取得記録一覧）'!BR15&gt;=X$7,"●","　")</f>
        <v>　</v>
      </c>
      <c r="Y14" s="35"/>
      <c r="Z14" s="35"/>
      <c r="AA14" s="273" t="str">
        <f>IF('入力例（バッジ取得記録一覧）'!BK15&gt;=AA$7,"●","　")</f>
        <v>　</v>
      </c>
      <c r="AB14" s="274" t="str">
        <f>IF('入力例（バッジ取得記録一覧）'!BL15&gt;=AB$7,"●","　")</f>
        <v>　</v>
      </c>
      <c r="AC14" s="274" t="str">
        <f>IF('入力例（バッジ取得記録一覧）'!BM15&gt;=AC$7,"●","　")</f>
        <v>　</v>
      </c>
      <c r="AD14" s="274" t="str">
        <f>IF('入力例（バッジ取得記録一覧）'!BN15&gt;=AD$7,"●","　")</f>
        <v>　</v>
      </c>
      <c r="AE14" s="274" t="str">
        <f>IF('入力例（バッジ取得記録一覧）'!BO15&gt;=AE$7,"●","　")</f>
        <v>　</v>
      </c>
      <c r="AF14" s="274" t="str">
        <f>IF('入力例（バッジ取得記録一覧）'!BP15&gt;=AF$7,"●","　")</f>
        <v>　</v>
      </c>
      <c r="AG14" s="299" t="str">
        <f>IF('入力例（バッジ取得記録一覧）'!BQ15&gt;=AG$7,"●","　")</f>
        <v>　</v>
      </c>
      <c r="AH14" s="299" t="str">
        <f>IF('入力例（バッジ取得記録一覧）'!BR15&gt;=AH$7,"●","　")</f>
        <v>　</v>
      </c>
      <c r="AI14" s="35"/>
      <c r="AJ14" s="38"/>
      <c r="AK14" s="34"/>
      <c r="AL14" s="34"/>
      <c r="AM14" s="37"/>
      <c r="AN14" s="38"/>
      <c r="AO14" s="34"/>
      <c r="AP14" s="34"/>
      <c r="AQ14" s="34"/>
      <c r="AR14" s="34"/>
      <c r="AS14" s="34"/>
      <c r="AT14" s="34"/>
      <c r="AU14" s="34"/>
      <c r="AV14" s="37"/>
    </row>
    <row r="15" spans="1:48" s="29" customFormat="1" ht="18" customHeight="1">
      <c r="A15" s="22"/>
      <c r="B15" s="30"/>
      <c r="C15" s="85"/>
      <c r="D15" s="256"/>
      <c r="E15" s="229" t="str">
        <f>IF(AJ15="","見",IF(AK15="","初",IF(AL15="",2,IF(AM15="",1,"菊"))))</f>
        <v>見</v>
      </c>
      <c r="F15" s="33"/>
      <c r="G15" s="273" t="str">
        <f>IF('入力例（バッジ取得記録一覧）'!BK16&gt;=G$6,"●","　")</f>
        <v>　</v>
      </c>
      <c r="H15" s="274" t="str">
        <f>IF('入力例（バッジ取得記録一覧）'!BL16&gt;=H$6,"●","　")</f>
        <v>　</v>
      </c>
      <c r="I15" s="274" t="str">
        <f>IF('入力例（バッジ取得記録一覧）'!BM16&gt;=I$6,"●","　")</f>
        <v>　</v>
      </c>
      <c r="J15" s="274" t="str">
        <f>IF('入力例（バッジ取得記録一覧）'!BN16&gt;=J$6,"●","　")</f>
        <v>　</v>
      </c>
      <c r="K15" s="274" t="str">
        <f>IF('入力例（バッジ取得記録一覧）'!BO16&gt;=K$6,"●","　")</f>
        <v>　</v>
      </c>
      <c r="L15" s="274" t="str">
        <f>IF('入力例（バッジ取得記録一覧）'!BP16&gt;=L$6,"●","　")</f>
        <v>　</v>
      </c>
      <c r="M15" s="299" t="str">
        <f>IF('入力例（バッジ取得記録一覧）'!BQ16&gt;=M$6,"●","　")</f>
        <v>　</v>
      </c>
      <c r="N15" s="299" t="str">
        <f>IF('入力例（バッジ取得記録一覧）'!BR16&gt;=N$6,"●","　")</f>
        <v>　</v>
      </c>
      <c r="O15" s="35"/>
      <c r="P15" s="35"/>
      <c r="Q15" s="273" t="str">
        <f>IF('入力例（バッジ取得記録一覧）'!BK16&gt;=Q$7,"●","　")</f>
        <v>　</v>
      </c>
      <c r="R15" s="274" t="str">
        <f>IF('入力例（バッジ取得記録一覧）'!BL16&gt;=R$7,"●","　")</f>
        <v>　</v>
      </c>
      <c r="S15" s="274" t="str">
        <f>IF('入力例（バッジ取得記録一覧）'!BM16&gt;=S$7,"●","　")</f>
        <v>　</v>
      </c>
      <c r="T15" s="274" t="str">
        <f>IF('入力例（バッジ取得記録一覧）'!BN16&gt;=T$7,"●","　")</f>
        <v>　</v>
      </c>
      <c r="U15" s="274" t="str">
        <f>IF('入力例（バッジ取得記録一覧）'!BO16&gt;=U$7,"●","　")</f>
        <v>　</v>
      </c>
      <c r="V15" s="274" t="str">
        <f>IF('入力例（バッジ取得記録一覧）'!BP16&gt;=V$7,"●","　")</f>
        <v>　</v>
      </c>
      <c r="W15" s="299" t="str">
        <f>IF('入力例（バッジ取得記録一覧）'!BQ16&gt;=W$7,"●","　")</f>
        <v>　</v>
      </c>
      <c r="X15" s="299" t="str">
        <f>IF('入力例（バッジ取得記録一覧）'!BR16&gt;=X$7,"●","　")</f>
        <v>　</v>
      </c>
      <c r="Y15" s="35"/>
      <c r="Z15" s="35"/>
      <c r="AA15" s="273" t="str">
        <f>IF('入力例（バッジ取得記録一覧）'!BK16&gt;=AA$7,"●","　")</f>
        <v>　</v>
      </c>
      <c r="AB15" s="274" t="str">
        <f>IF('入力例（バッジ取得記録一覧）'!BL16&gt;=AB$7,"●","　")</f>
        <v>　</v>
      </c>
      <c r="AC15" s="274" t="str">
        <f>IF('入力例（バッジ取得記録一覧）'!BM16&gt;=AC$7,"●","　")</f>
        <v>　</v>
      </c>
      <c r="AD15" s="274" t="str">
        <f>IF('入力例（バッジ取得記録一覧）'!BN16&gt;=AD$7,"●","　")</f>
        <v>　</v>
      </c>
      <c r="AE15" s="274" t="str">
        <f>IF('入力例（バッジ取得記録一覧）'!BO16&gt;=AE$7,"●","　")</f>
        <v>　</v>
      </c>
      <c r="AF15" s="274" t="str">
        <f>IF('入力例（バッジ取得記録一覧）'!BP16&gt;=AF$7,"●","　")</f>
        <v>　</v>
      </c>
      <c r="AG15" s="299" t="str">
        <f>IF('入力例（バッジ取得記録一覧）'!BQ16&gt;=AG$7,"●","　")</f>
        <v>　</v>
      </c>
      <c r="AH15" s="299" t="str">
        <f>IF('入力例（バッジ取得記録一覧）'!BR16&gt;=AH$7,"●","　")</f>
        <v>　</v>
      </c>
      <c r="AI15" s="35"/>
      <c r="AJ15" s="38"/>
      <c r="AK15" s="34"/>
      <c r="AL15" s="34"/>
      <c r="AM15" s="37"/>
      <c r="AN15" s="38"/>
      <c r="AO15" s="34"/>
      <c r="AP15" s="34"/>
      <c r="AQ15" s="34"/>
      <c r="AR15" s="34"/>
      <c r="AS15" s="34"/>
      <c r="AT15" s="34"/>
      <c r="AU15" s="34"/>
      <c r="AV15" s="37"/>
    </row>
    <row r="16" spans="1:48" s="29" customFormat="1" ht="18" customHeight="1">
      <c r="A16" s="22"/>
      <c r="B16" s="39" t="s">
        <v>165</v>
      </c>
      <c r="C16" s="40" t="s">
        <v>149</v>
      </c>
      <c r="D16" s="259" t="s">
        <v>135</v>
      </c>
      <c r="E16" s="230">
        <f>IF(AJ16="","見",IF(AK16="","初",IF(AL16="",2,IF(AM16="",1,"菊"))))</f>
        <v>2</v>
      </c>
      <c r="F16" s="42" t="s">
        <v>172</v>
      </c>
      <c r="G16" s="300" t="str">
        <f>IF('入力例（バッジ取得記録一覧）'!BK17&gt;=G$6,"●","　")</f>
        <v>●</v>
      </c>
      <c r="H16" s="276" t="str">
        <f>IF('入力例（バッジ取得記録一覧）'!BL17&gt;=H$6,"●","　")</f>
        <v>●</v>
      </c>
      <c r="I16" s="276" t="str">
        <f>IF('入力例（バッジ取得記録一覧）'!BM17&gt;=I$6,"●","　")</f>
        <v>●</v>
      </c>
      <c r="J16" s="276" t="str">
        <f>IF('入力例（バッジ取得記録一覧）'!BN17&gt;=J$6,"●","　")</f>
        <v>●</v>
      </c>
      <c r="K16" s="276" t="str">
        <f>IF('入力例（バッジ取得記録一覧）'!BO17&gt;=K$6,"●","　")</f>
        <v>●</v>
      </c>
      <c r="L16" s="276" t="str">
        <f>IF('入力例（バッジ取得記録一覧）'!BP17&gt;=L$6,"●","　")</f>
        <v>●</v>
      </c>
      <c r="M16" s="301" t="str">
        <f>IF('入力例（バッジ取得記録一覧）'!BQ17&gt;=M$6,"●","　")</f>
        <v>●</v>
      </c>
      <c r="N16" s="301" t="str">
        <f>IF('入力例（バッジ取得記録一覧）'!BR17&gt;=N$6,"●","　")</f>
        <v>●</v>
      </c>
      <c r="O16" s="44" t="s">
        <v>172</v>
      </c>
      <c r="P16" s="44" t="s">
        <v>172</v>
      </c>
      <c r="Q16" s="300" t="str">
        <f>IF('入力例（バッジ取得記録一覧）'!BK17&gt;=Q$7,"●","　")</f>
        <v>●</v>
      </c>
      <c r="R16" s="276" t="str">
        <f>IF('入力例（バッジ取得記録一覧）'!BL17&gt;=R$7,"●","　")</f>
        <v>●</v>
      </c>
      <c r="S16" s="276" t="str">
        <f>IF('入力例（バッジ取得記録一覧）'!BM17&gt;=S$7,"●","　")</f>
        <v>●</v>
      </c>
      <c r="T16" s="276" t="str">
        <f>IF('入力例（バッジ取得記録一覧）'!BN17&gt;=T$7,"●","　")</f>
        <v>●</v>
      </c>
      <c r="U16" s="276" t="str">
        <f>IF('入力例（バッジ取得記録一覧）'!BO17&gt;=U$7,"●","　")</f>
        <v>●</v>
      </c>
      <c r="V16" s="276" t="str">
        <f>IF('入力例（バッジ取得記録一覧）'!BP17&gt;=V$7,"●","　")</f>
        <v>●</v>
      </c>
      <c r="W16" s="301" t="str">
        <f>IF('入力例（バッジ取得記録一覧）'!BQ17&gt;=W$7,"●","　")</f>
        <v>●</v>
      </c>
      <c r="X16" s="301" t="str">
        <f>IF('入力例（バッジ取得記録一覧）'!BR17&gt;=X$7,"●","　")</f>
        <v>●</v>
      </c>
      <c r="Y16" s="44"/>
      <c r="Z16" s="44" t="s">
        <v>184</v>
      </c>
      <c r="AA16" s="300" t="str">
        <f>IF('入力例（バッジ取得記録一覧）'!BK17&gt;=AA$7,"●","　")</f>
        <v>　</v>
      </c>
      <c r="AB16" s="276" t="str">
        <f>IF('入力例（バッジ取得記録一覧）'!BL17&gt;=AB$7,"●","　")</f>
        <v>●</v>
      </c>
      <c r="AC16" s="276" t="str">
        <f>IF('入力例（バッジ取得記録一覧）'!BM17&gt;=AC$7,"●","　")</f>
        <v>　</v>
      </c>
      <c r="AD16" s="276" t="str">
        <f>IF('入力例（バッジ取得記録一覧）'!BN17&gt;=AD$7,"●","　")</f>
        <v>　</v>
      </c>
      <c r="AE16" s="276" t="str">
        <f>IF('入力例（バッジ取得記録一覧）'!BO17&gt;=AE$7,"●","　")</f>
        <v>●</v>
      </c>
      <c r="AF16" s="276" t="str">
        <f>IF('入力例（バッジ取得記録一覧）'!BP17&gt;=AF$7,"●","　")</f>
        <v>　</v>
      </c>
      <c r="AG16" s="301" t="str">
        <f>IF('入力例（バッジ取得記録一覧）'!BQ17&gt;=AG$7,"●","　")</f>
        <v>　</v>
      </c>
      <c r="AH16" s="301" t="str">
        <f>IF('入力例（バッジ取得記録一覧）'!BR17&gt;=AH$7,"●","　")</f>
        <v>　</v>
      </c>
      <c r="AI16" s="44"/>
      <c r="AJ16" s="45">
        <v>1303</v>
      </c>
      <c r="AK16" s="82">
        <v>1307</v>
      </c>
      <c r="AL16" s="82"/>
      <c r="AM16" s="46"/>
      <c r="AN16" s="45" t="s">
        <v>172</v>
      </c>
      <c r="AO16" s="43" t="s">
        <v>172</v>
      </c>
      <c r="AP16" s="43" t="s">
        <v>172</v>
      </c>
      <c r="AQ16" s="43" t="s">
        <v>172</v>
      </c>
      <c r="AR16" s="43" t="s">
        <v>172</v>
      </c>
      <c r="AS16" s="43" t="s">
        <v>172</v>
      </c>
      <c r="AT16" s="43" t="s">
        <v>172</v>
      </c>
      <c r="AU16" s="43" t="s">
        <v>172</v>
      </c>
      <c r="AV16" s="46" t="s">
        <v>172</v>
      </c>
    </row>
    <row r="17" spans="1:48" s="29" customFormat="1" ht="18" customHeight="1">
      <c r="A17" s="22"/>
      <c r="B17" s="30"/>
      <c r="C17" s="31" t="s">
        <v>150</v>
      </c>
      <c r="D17" s="256" t="s">
        <v>137</v>
      </c>
      <c r="E17" s="229">
        <f>IF(AJ17="","見",IF(AK17="","初",IF(AL17="",2,IF(AM17="",1,"菊"))))</f>
        <v>1</v>
      </c>
      <c r="F17" s="33" t="s">
        <v>172</v>
      </c>
      <c r="G17" s="273" t="str">
        <f>IF('入力例（バッジ取得記録一覧）'!BK18&gt;=G$6,"●","　")</f>
        <v>●</v>
      </c>
      <c r="H17" s="274" t="str">
        <f>IF('入力例（バッジ取得記録一覧）'!BL18&gt;=H$6,"●","　")</f>
        <v>●</v>
      </c>
      <c r="I17" s="274" t="str">
        <f>IF('入力例（バッジ取得記録一覧）'!BM18&gt;=I$6,"●","　")</f>
        <v>●</v>
      </c>
      <c r="J17" s="274" t="str">
        <f>IF('入力例（バッジ取得記録一覧）'!BN18&gt;=J$6,"●","　")</f>
        <v>●</v>
      </c>
      <c r="K17" s="274" t="str">
        <f>IF('入力例（バッジ取得記録一覧）'!BO18&gt;=K$6,"●","　")</f>
        <v>●</v>
      </c>
      <c r="L17" s="274" t="str">
        <f>IF('入力例（バッジ取得記録一覧）'!BP18&gt;=L$6,"●","　")</f>
        <v>●</v>
      </c>
      <c r="M17" s="299" t="str">
        <f>IF('入力例（バッジ取得記録一覧）'!BQ18&gt;=M$6,"●","　")</f>
        <v>●</v>
      </c>
      <c r="N17" s="299" t="str">
        <f>IF('入力例（バッジ取得記録一覧）'!BR18&gt;=N$6,"●","　")</f>
        <v>●</v>
      </c>
      <c r="O17" s="35" t="s">
        <v>172</v>
      </c>
      <c r="P17" s="35" t="s">
        <v>172</v>
      </c>
      <c r="Q17" s="273" t="str">
        <f>IF('入力例（バッジ取得記録一覧）'!BK18&gt;=Q$7,"●","　")</f>
        <v>●</v>
      </c>
      <c r="R17" s="274" t="str">
        <f>IF('入力例（バッジ取得記録一覧）'!BL18&gt;=R$7,"●","　")</f>
        <v>●</v>
      </c>
      <c r="S17" s="274" t="str">
        <f>IF('入力例（バッジ取得記録一覧）'!BM18&gt;=S$7,"●","　")</f>
        <v>●</v>
      </c>
      <c r="T17" s="274" t="str">
        <f>IF('入力例（バッジ取得記録一覧）'!BN18&gt;=T$7,"●","　")</f>
        <v>●</v>
      </c>
      <c r="U17" s="274" t="str">
        <f>IF('入力例（バッジ取得記録一覧）'!BO18&gt;=U$7,"●","　")</f>
        <v>●</v>
      </c>
      <c r="V17" s="274" t="str">
        <f>IF('入力例（バッジ取得記録一覧）'!BP18&gt;=V$7,"●","　")</f>
        <v>●</v>
      </c>
      <c r="W17" s="299" t="str">
        <f>IF('入力例（バッジ取得記録一覧）'!BQ18&gt;=W$7,"●","　")</f>
        <v>●</v>
      </c>
      <c r="X17" s="299" t="str">
        <f>IF('入力例（バッジ取得記録一覧）'!BR18&gt;=X$7,"●","　")</f>
        <v>●</v>
      </c>
      <c r="Y17" s="35" t="s">
        <v>184</v>
      </c>
      <c r="Z17" s="35" t="s">
        <v>184</v>
      </c>
      <c r="AA17" s="273" t="str">
        <f>IF('入力例（バッジ取得記録一覧）'!BK18&gt;=AA$7,"●","　")</f>
        <v>　</v>
      </c>
      <c r="AB17" s="274" t="str">
        <f>IF('入力例（バッジ取得記録一覧）'!BL18&gt;=AB$7,"●","　")</f>
        <v>　</v>
      </c>
      <c r="AC17" s="274" t="str">
        <f>IF('入力例（バッジ取得記録一覧）'!BM18&gt;=AC$7,"●","　")</f>
        <v>●</v>
      </c>
      <c r="AD17" s="274" t="str">
        <f>IF('入力例（バッジ取得記録一覧）'!BN18&gt;=AD$7,"●","　")</f>
        <v>　</v>
      </c>
      <c r="AE17" s="274" t="str">
        <f>IF('入力例（バッジ取得記録一覧）'!BO18&gt;=AE$7,"●","　")</f>
        <v>●</v>
      </c>
      <c r="AF17" s="274" t="str">
        <f>IF('入力例（バッジ取得記録一覧）'!BP18&gt;=AF$7,"●","　")</f>
        <v>　</v>
      </c>
      <c r="AG17" s="299" t="str">
        <f>IF('入力例（バッジ取得記録一覧）'!BQ18&gt;=AG$7,"●","　")</f>
        <v>　</v>
      </c>
      <c r="AH17" s="299" t="str">
        <f>IF('入力例（バッジ取得記録一覧）'!BR18&gt;=AH$7,"●","　")</f>
        <v>　</v>
      </c>
      <c r="AI17" s="35"/>
      <c r="AJ17" s="38" t="s">
        <v>180</v>
      </c>
      <c r="AK17" s="34">
        <v>1301</v>
      </c>
      <c r="AL17" s="81" t="s">
        <v>181</v>
      </c>
      <c r="AM17" s="37"/>
      <c r="AN17" s="38" t="s">
        <v>172</v>
      </c>
      <c r="AO17" s="34" t="s">
        <v>172</v>
      </c>
      <c r="AP17" s="34" t="s">
        <v>172</v>
      </c>
      <c r="AQ17" s="34" t="s">
        <v>172</v>
      </c>
      <c r="AR17" s="34" t="s">
        <v>172</v>
      </c>
      <c r="AS17" s="34" t="s">
        <v>172</v>
      </c>
      <c r="AT17" s="34" t="s">
        <v>172</v>
      </c>
      <c r="AU17" s="34" t="s">
        <v>172</v>
      </c>
      <c r="AV17" s="37" t="s">
        <v>172</v>
      </c>
    </row>
    <row r="18" spans="1:48" s="29" customFormat="1" ht="18" customHeight="1">
      <c r="A18" s="22"/>
      <c r="B18" s="30"/>
      <c r="C18" s="31"/>
      <c r="D18" s="256" t="s">
        <v>138</v>
      </c>
      <c r="E18" s="229">
        <f>IF(AJ18="","見",IF(AK18="","初",IF(AL18="",2,IF(AM18="",1,"菊"))))</f>
        <v>1</v>
      </c>
      <c r="F18" s="33" t="s">
        <v>172</v>
      </c>
      <c r="G18" s="273" t="str">
        <f>IF('入力例（バッジ取得記録一覧）'!BK19&gt;=G$6,"●","　")</f>
        <v>●</v>
      </c>
      <c r="H18" s="274" t="str">
        <f>IF('入力例（バッジ取得記録一覧）'!BL19&gt;=H$6,"●","　")</f>
        <v>●</v>
      </c>
      <c r="I18" s="274" t="str">
        <f>IF('入力例（バッジ取得記録一覧）'!BM19&gt;=I$6,"●","　")</f>
        <v>●</v>
      </c>
      <c r="J18" s="274" t="str">
        <f>IF('入力例（バッジ取得記録一覧）'!BN19&gt;=J$6,"●","　")</f>
        <v>●</v>
      </c>
      <c r="K18" s="274" t="str">
        <f>IF('入力例（バッジ取得記録一覧）'!BO19&gt;=K$6,"●","　")</f>
        <v>●</v>
      </c>
      <c r="L18" s="274" t="str">
        <f>IF('入力例（バッジ取得記録一覧）'!BP19&gt;=L$6,"●","　")</f>
        <v>●</v>
      </c>
      <c r="M18" s="299" t="str">
        <f>IF('入力例（バッジ取得記録一覧）'!BQ19&gt;=M$6,"●","　")</f>
        <v>●</v>
      </c>
      <c r="N18" s="299" t="str">
        <f>IF('入力例（バッジ取得記録一覧）'!BR19&gt;=N$6,"●","　")</f>
        <v>●</v>
      </c>
      <c r="O18" s="35" t="s">
        <v>172</v>
      </c>
      <c r="P18" s="35" t="s">
        <v>172</v>
      </c>
      <c r="Q18" s="273" t="str">
        <f>IF('入力例（バッジ取得記録一覧）'!BK19&gt;=Q$7,"●","　")</f>
        <v>●</v>
      </c>
      <c r="R18" s="274" t="str">
        <f>IF('入力例（バッジ取得記録一覧）'!BL19&gt;=R$7,"●","　")</f>
        <v>●</v>
      </c>
      <c r="S18" s="274" t="str">
        <f>IF('入力例（バッジ取得記録一覧）'!BM19&gt;=S$7,"●","　")</f>
        <v>●</v>
      </c>
      <c r="T18" s="274" t="str">
        <f>IF('入力例（バッジ取得記録一覧）'!BN19&gt;=T$7,"●","　")</f>
        <v>●</v>
      </c>
      <c r="U18" s="274" t="str">
        <f>IF('入力例（バッジ取得記録一覧）'!BO19&gt;=U$7,"●","　")</f>
        <v>●</v>
      </c>
      <c r="V18" s="274" t="str">
        <f>IF('入力例（バッジ取得記録一覧）'!BP19&gt;=V$7,"●","　")</f>
        <v>●</v>
      </c>
      <c r="W18" s="299" t="str">
        <f>IF('入力例（バッジ取得記録一覧）'!BQ19&gt;=W$7,"●","　")</f>
        <v>●</v>
      </c>
      <c r="X18" s="299" t="str">
        <f>IF('入力例（バッジ取得記録一覧）'!BR19&gt;=X$7,"●","　")</f>
        <v>●</v>
      </c>
      <c r="Y18" s="35" t="s">
        <v>184</v>
      </c>
      <c r="Z18" s="35" t="s">
        <v>184</v>
      </c>
      <c r="AA18" s="273" t="str">
        <f>IF('入力例（バッジ取得記録一覧）'!BK19&gt;=AA$7,"●","　")</f>
        <v>　</v>
      </c>
      <c r="AB18" s="274" t="str">
        <f>IF('入力例（バッジ取得記録一覧）'!BL19&gt;=AB$7,"●","　")</f>
        <v>　</v>
      </c>
      <c r="AC18" s="274" t="str">
        <f>IF('入力例（バッジ取得記録一覧）'!BM19&gt;=AC$7,"●","　")</f>
        <v>　</v>
      </c>
      <c r="AD18" s="274" t="str">
        <f>IF('入力例（バッジ取得記録一覧）'!BN19&gt;=AD$7,"●","　")</f>
        <v>　</v>
      </c>
      <c r="AE18" s="274" t="str">
        <f>IF('入力例（バッジ取得記録一覧）'!BO19&gt;=AE$7,"●","　")</f>
        <v>　</v>
      </c>
      <c r="AF18" s="274" t="str">
        <f>IF('入力例（バッジ取得記録一覧）'!BP19&gt;=AF$7,"●","　")</f>
        <v>　</v>
      </c>
      <c r="AG18" s="299" t="str">
        <f>IF('入力例（バッジ取得記録一覧）'!BQ19&gt;=AG$7,"●","　")</f>
        <v>　</v>
      </c>
      <c r="AH18" s="299" t="str">
        <f>IF('入力例（バッジ取得記録一覧）'!BR19&gt;=AH$7,"●","　")</f>
        <v>　</v>
      </c>
      <c r="AI18" s="35"/>
      <c r="AJ18" s="36">
        <v>1307</v>
      </c>
      <c r="AK18" s="34" t="s">
        <v>178</v>
      </c>
      <c r="AL18" s="34" t="s">
        <v>178</v>
      </c>
      <c r="AM18" s="37"/>
      <c r="AN18" s="38" t="s">
        <v>172</v>
      </c>
      <c r="AO18" s="34" t="s">
        <v>172</v>
      </c>
      <c r="AP18" s="34" t="s">
        <v>172</v>
      </c>
      <c r="AQ18" s="34" t="s">
        <v>172</v>
      </c>
      <c r="AR18" s="34" t="s">
        <v>172</v>
      </c>
      <c r="AS18" s="34" t="s">
        <v>172</v>
      </c>
      <c r="AT18" s="34" t="s">
        <v>172</v>
      </c>
      <c r="AU18" s="34" t="s">
        <v>172</v>
      </c>
      <c r="AV18" s="37" t="s">
        <v>172</v>
      </c>
    </row>
    <row r="19" spans="1:48" s="29" customFormat="1" ht="18" customHeight="1">
      <c r="A19" s="22"/>
      <c r="B19" s="30"/>
      <c r="C19" s="31"/>
      <c r="D19" s="256" t="s">
        <v>139</v>
      </c>
      <c r="E19" s="229">
        <f>IF(AJ19="","見",IF(AK19="","初",IF(AL19="",2,IF(AM19="",1,"菊"))))</f>
        <v>2</v>
      </c>
      <c r="F19" s="33" t="s">
        <v>172</v>
      </c>
      <c r="G19" s="273" t="str">
        <f>IF('入力例（バッジ取得記録一覧）'!BK20&gt;=G$6,"●","　")</f>
        <v>●</v>
      </c>
      <c r="H19" s="274" t="str">
        <f>IF('入力例（バッジ取得記録一覧）'!BL20&gt;=H$6,"●","　")</f>
        <v>●</v>
      </c>
      <c r="I19" s="274" t="str">
        <f>IF('入力例（バッジ取得記録一覧）'!BM20&gt;=I$6,"●","　")</f>
        <v>●</v>
      </c>
      <c r="J19" s="274" t="str">
        <f>IF('入力例（バッジ取得記録一覧）'!BN20&gt;=J$6,"●","　")</f>
        <v>●</v>
      </c>
      <c r="K19" s="274" t="str">
        <f>IF('入力例（バッジ取得記録一覧）'!BO20&gt;=K$6,"●","　")</f>
        <v>●</v>
      </c>
      <c r="L19" s="274" t="str">
        <f>IF('入力例（バッジ取得記録一覧）'!BP20&gt;=L$6,"●","　")</f>
        <v>●</v>
      </c>
      <c r="M19" s="299" t="str">
        <f>IF('入力例（バッジ取得記録一覧）'!BQ20&gt;=M$6,"●","　")</f>
        <v>●</v>
      </c>
      <c r="N19" s="299" t="str">
        <f>IF('入力例（バッジ取得記録一覧）'!BR20&gt;=N$6,"●","　")</f>
        <v>●</v>
      </c>
      <c r="O19" s="35" t="s">
        <v>172</v>
      </c>
      <c r="P19" s="35" t="s">
        <v>172</v>
      </c>
      <c r="Q19" s="273" t="str">
        <f>IF('入力例（バッジ取得記録一覧）'!BK20&gt;=Q$7,"●","　")</f>
        <v>●</v>
      </c>
      <c r="R19" s="274" t="str">
        <f>IF('入力例（バッジ取得記録一覧）'!BL20&gt;=R$7,"●","　")</f>
        <v>●</v>
      </c>
      <c r="S19" s="274" t="str">
        <f>IF('入力例（バッジ取得記録一覧）'!BM20&gt;=S$7,"●","　")</f>
        <v>　</v>
      </c>
      <c r="T19" s="274" t="str">
        <f>IF('入力例（バッジ取得記録一覧）'!BN20&gt;=T$7,"●","　")</f>
        <v>　</v>
      </c>
      <c r="U19" s="274" t="str">
        <f>IF('入力例（バッジ取得記録一覧）'!BO20&gt;=U$7,"●","　")</f>
        <v>　</v>
      </c>
      <c r="V19" s="274" t="str">
        <f>IF('入力例（バッジ取得記録一覧）'!BP20&gt;=V$7,"●","　")</f>
        <v>　</v>
      </c>
      <c r="W19" s="299" t="str">
        <f>IF('入力例（バッジ取得記録一覧）'!BQ20&gt;=W$7,"●","　")</f>
        <v>　</v>
      </c>
      <c r="X19" s="299" t="str">
        <f>IF('入力例（バッジ取得記録一覧）'!BR20&gt;=X$7,"●","　")</f>
        <v>●</v>
      </c>
      <c r="Y19" s="35"/>
      <c r="Z19" s="35"/>
      <c r="AA19" s="273" t="str">
        <f>IF('入力例（バッジ取得記録一覧）'!BK20&gt;=AA$7,"●","　")</f>
        <v>　</v>
      </c>
      <c r="AB19" s="274" t="str">
        <f>IF('入力例（バッジ取得記録一覧）'!BL20&gt;=AB$7,"●","　")</f>
        <v>　</v>
      </c>
      <c r="AC19" s="274" t="str">
        <f>IF('入力例（バッジ取得記録一覧）'!BM20&gt;=AC$7,"●","　")</f>
        <v>　</v>
      </c>
      <c r="AD19" s="274" t="str">
        <f>IF('入力例（バッジ取得記録一覧）'!BN20&gt;=AD$7,"●","　")</f>
        <v>　</v>
      </c>
      <c r="AE19" s="274" t="str">
        <f>IF('入力例（バッジ取得記録一覧）'!BO20&gt;=AE$7,"●","　")</f>
        <v>　</v>
      </c>
      <c r="AF19" s="274" t="str">
        <f>IF('入力例（バッジ取得記録一覧）'!BP20&gt;=AF$7,"●","　")</f>
        <v>　</v>
      </c>
      <c r="AG19" s="299" t="str">
        <f>IF('入力例（バッジ取得記録一覧）'!BQ20&gt;=AG$7,"●","　")</f>
        <v>　</v>
      </c>
      <c r="AH19" s="299" t="str">
        <f>IF('入力例（バッジ取得記録一覧）'!BR20&gt;=AH$7,"●","　")</f>
        <v>　</v>
      </c>
      <c r="AI19" s="35"/>
      <c r="AJ19" s="36">
        <v>1303</v>
      </c>
      <c r="AK19" s="34" t="s">
        <v>182</v>
      </c>
      <c r="AL19" s="34"/>
      <c r="AM19" s="37"/>
      <c r="AN19" s="38" t="s">
        <v>172</v>
      </c>
      <c r="AO19" s="34" t="s">
        <v>172</v>
      </c>
      <c r="AP19" s="34" t="s">
        <v>172</v>
      </c>
      <c r="AQ19" s="34" t="s">
        <v>172</v>
      </c>
      <c r="AR19" s="34" t="s">
        <v>172</v>
      </c>
      <c r="AS19" s="34" t="s">
        <v>172</v>
      </c>
      <c r="AT19" s="34" t="s">
        <v>172</v>
      </c>
      <c r="AU19" s="34" t="s">
        <v>172</v>
      </c>
      <c r="AV19" s="37" t="s">
        <v>172</v>
      </c>
    </row>
    <row r="20" spans="1:48" s="29" customFormat="1" ht="18" customHeight="1">
      <c r="A20" s="22"/>
      <c r="B20" s="30"/>
      <c r="C20" s="31"/>
      <c r="D20" s="256" t="s">
        <v>140</v>
      </c>
      <c r="E20" s="229" t="str">
        <f>IF(AJ20="","見",IF(AK20="","初",IF(AL20="",2,IF(AM20="",1,"菊"))))</f>
        <v>初</v>
      </c>
      <c r="F20" s="33" t="s">
        <v>172</v>
      </c>
      <c r="G20" s="273" t="str">
        <f>IF('入力例（バッジ取得記録一覧）'!BK21&gt;=G$6,"●","　")</f>
        <v>●</v>
      </c>
      <c r="H20" s="274" t="str">
        <f>IF('入力例（バッジ取得記録一覧）'!BL21&gt;=H$6,"●","　")</f>
        <v>●</v>
      </c>
      <c r="I20" s="274" t="str">
        <f>IF('入力例（バッジ取得記録一覧）'!BM21&gt;=I$6,"●","　")</f>
        <v>　</v>
      </c>
      <c r="J20" s="274" t="str">
        <f>IF('入力例（バッジ取得記録一覧）'!BN21&gt;=J$6,"●","　")</f>
        <v>　</v>
      </c>
      <c r="K20" s="274" t="str">
        <f>IF('入力例（バッジ取得記録一覧）'!BO21&gt;=K$6,"●","　")</f>
        <v>●</v>
      </c>
      <c r="L20" s="274" t="str">
        <f>IF('入力例（バッジ取得記録一覧）'!BP21&gt;=L$6,"●","　")</f>
        <v>　</v>
      </c>
      <c r="M20" s="299" t="str">
        <f>IF('入力例（バッジ取得記録一覧）'!BQ21&gt;=M$6,"●","　")</f>
        <v>●</v>
      </c>
      <c r="N20" s="299" t="str">
        <f>IF('入力例（バッジ取得記録一覧）'!BR21&gt;=N$6,"●","　")</f>
        <v>●</v>
      </c>
      <c r="O20" s="35"/>
      <c r="P20" s="35"/>
      <c r="Q20" s="273" t="str">
        <f>IF('入力例（バッジ取得記録一覧）'!BK21&gt;=Q$7,"●","　")</f>
        <v>●</v>
      </c>
      <c r="R20" s="274" t="str">
        <f>IF('入力例（バッジ取得記録一覧）'!BL21&gt;=R$7,"●","　")</f>
        <v>　</v>
      </c>
      <c r="S20" s="274" t="str">
        <f>IF('入力例（バッジ取得記録一覧）'!BM21&gt;=S$7,"●","　")</f>
        <v>　</v>
      </c>
      <c r="T20" s="274" t="str">
        <f>IF('入力例（バッジ取得記録一覧）'!BN21&gt;=T$7,"●","　")</f>
        <v>　</v>
      </c>
      <c r="U20" s="274" t="str">
        <f>IF('入力例（バッジ取得記録一覧）'!BO21&gt;=U$7,"●","　")</f>
        <v>　</v>
      </c>
      <c r="V20" s="274" t="str">
        <f>IF('入力例（バッジ取得記録一覧）'!BP21&gt;=V$7,"●","　")</f>
        <v>　</v>
      </c>
      <c r="W20" s="299" t="str">
        <f>IF('入力例（バッジ取得記録一覧）'!BQ21&gt;=W$7,"●","　")</f>
        <v>●</v>
      </c>
      <c r="X20" s="299" t="str">
        <f>IF('入力例（バッジ取得記録一覧）'!BR21&gt;=X$7,"●","　")</f>
        <v>　</v>
      </c>
      <c r="Y20" s="35"/>
      <c r="Z20" s="35"/>
      <c r="AA20" s="273" t="str">
        <f>IF('入力例（バッジ取得記録一覧）'!BK21&gt;=AA$7,"●","　")</f>
        <v>●</v>
      </c>
      <c r="AB20" s="274" t="str">
        <f>IF('入力例（バッジ取得記録一覧）'!BL21&gt;=AB$7,"●","　")</f>
        <v>　</v>
      </c>
      <c r="AC20" s="274" t="str">
        <f>IF('入力例（バッジ取得記録一覧）'!BM21&gt;=AC$7,"●","　")</f>
        <v>　</v>
      </c>
      <c r="AD20" s="274" t="str">
        <f>IF('入力例（バッジ取得記録一覧）'!BN21&gt;=AD$7,"●","　")</f>
        <v>　</v>
      </c>
      <c r="AE20" s="274" t="str">
        <f>IF('入力例（バッジ取得記録一覧）'!BO21&gt;=AE$7,"●","　")</f>
        <v>　</v>
      </c>
      <c r="AF20" s="274" t="str">
        <f>IF('入力例（バッジ取得記録一覧）'!BP21&gt;=AF$7,"●","　")</f>
        <v>　</v>
      </c>
      <c r="AG20" s="299" t="str">
        <f>IF('入力例（バッジ取得記録一覧）'!BQ21&gt;=AG$7,"●","　")</f>
        <v>　</v>
      </c>
      <c r="AH20" s="299" t="str">
        <f>IF('入力例（バッジ取得記録一覧）'!BR21&gt;=AH$7,"●","　")</f>
        <v>　</v>
      </c>
      <c r="AI20" s="35"/>
      <c r="AJ20" s="36">
        <v>1303</v>
      </c>
      <c r="AK20" s="34"/>
      <c r="AL20" s="34"/>
      <c r="AM20" s="37"/>
      <c r="AN20" s="38" t="s">
        <v>172</v>
      </c>
      <c r="AO20" s="34" t="s">
        <v>172</v>
      </c>
      <c r="AP20" s="34"/>
      <c r="AQ20" s="34"/>
      <c r="AR20" s="34"/>
      <c r="AS20" s="34" t="s">
        <v>172</v>
      </c>
      <c r="AT20" s="34"/>
      <c r="AU20" s="34" t="s">
        <v>172</v>
      </c>
      <c r="AV20" s="37"/>
    </row>
    <row r="21" spans="1:48" s="29" customFormat="1" ht="18" customHeight="1">
      <c r="A21" s="22"/>
      <c r="B21" s="30"/>
      <c r="C21" s="31"/>
      <c r="D21" s="256" t="s">
        <v>141</v>
      </c>
      <c r="E21" s="229" t="str">
        <f>IF(AJ21="","見",IF(AK21="","初",IF(AL21="",2,IF(AM21="",1,"菊"))))</f>
        <v>初</v>
      </c>
      <c r="F21" s="33" t="s">
        <v>172</v>
      </c>
      <c r="G21" s="273" t="str">
        <f>IF('入力例（バッジ取得記録一覧）'!BK22&gt;=G$6,"●","　")</f>
        <v>　</v>
      </c>
      <c r="H21" s="274" t="str">
        <f>IF('入力例（バッジ取得記録一覧）'!BL22&gt;=H$6,"●","　")</f>
        <v>●</v>
      </c>
      <c r="I21" s="274" t="str">
        <f>IF('入力例（バッジ取得記録一覧）'!BM22&gt;=I$6,"●","　")</f>
        <v>●</v>
      </c>
      <c r="J21" s="274" t="str">
        <f>IF('入力例（バッジ取得記録一覧）'!BN22&gt;=J$6,"●","　")</f>
        <v>　</v>
      </c>
      <c r="K21" s="274" t="str">
        <f>IF('入力例（バッジ取得記録一覧）'!BO22&gt;=K$6,"●","　")</f>
        <v>　</v>
      </c>
      <c r="L21" s="274" t="str">
        <f>IF('入力例（バッジ取得記録一覧）'!BP22&gt;=L$6,"●","　")</f>
        <v>　</v>
      </c>
      <c r="M21" s="299" t="str">
        <f>IF('入力例（バッジ取得記録一覧）'!BQ22&gt;=M$6,"●","　")</f>
        <v>　</v>
      </c>
      <c r="N21" s="299" t="str">
        <f>IF('入力例（バッジ取得記録一覧）'!BR22&gt;=N$6,"●","　")</f>
        <v>●</v>
      </c>
      <c r="O21" s="35"/>
      <c r="P21" s="35"/>
      <c r="Q21" s="273" t="str">
        <f>IF('入力例（バッジ取得記録一覧）'!BK22&gt;=Q$7,"●","　")</f>
        <v>　</v>
      </c>
      <c r="R21" s="274" t="str">
        <f>IF('入力例（バッジ取得記録一覧）'!BL22&gt;=R$7,"●","　")</f>
        <v>●</v>
      </c>
      <c r="S21" s="274" t="str">
        <f>IF('入力例（バッジ取得記録一覧）'!BM22&gt;=S$7,"●","　")</f>
        <v>　</v>
      </c>
      <c r="T21" s="274" t="str">
        <f>IF('入力例（バッジ取得記録一覧）'!BN22&gt;=T$7,"●","　")</f>
        <v>　</v>
      </c>
      <c r="U21" s="274" t="str">
        <f>IF('入力例（バッジ取得記録一覧）'!BO22&gt;=U$7,"●","　")</f>
        <v>　</v>
      </c>
      <c r="V21" s="274" t="str">
        <f>IF('入力例（バッジ取得記録一覧）'!BP22&gt;=V$7,"●","　")</f>
        <v>　</v>
      </c>
      <c r="W21" s="299" t="str">
        <f>IF('入力例（バッジ取得記録一覧）'!BQ22&gt;=W$7,"●","　")</f>
        <v>　</v>
      </c>
      <c r="X21" s="299" t="str">
        <f>IF('入力例（バッジ取得記録一覧）'!BR22&gt;=X$7,"●","　")</f>
        <v>　</v>
      </c>
      <c r="Y21" s="35"/>
      <c r="Z21" s="35"/>
      <c r="AA21" s="273" t="str">
        <f>IF('入力例（バッジ取得記録一覧）'!BK22&gt;=AA$7,"●","　")</f>
        <v>　</v>
      </c>
      <c r="AB21" s="274" t="str">
        <f>IF('入力例（バッジ取得記録一覧）'!BL22&gt;=AB$7,"●","　")</f>
        <v>　</v>
      </c>
      <c r="AC21" s="274" t="str">
        <f>IF('入力例（バッジ取得記録一覧）'!BM22&gt;=AC$7,"●","　")</f>
        <v>　</v>
      </c>
      <c r="AD21" s="274" t="str">
        <f>IF('入力例（バッジ取得記録一覧）'!BN22&gt;=AD$7,"●","　")</f>
        <v>　</v>
      </c>
      <c r="AE21" s="274" t="str">
        <f>IF('入力例（バッジ取得記録一覧）'!BO22&gt;=AE$7,"●","　")</f>
        <v>　</v>
      </c>
      <c r="AF21" s="274" t="str">
        <f>IF('入力例（バッジ取得記録一覧）'!BP22&gt;=AF$7,"●","　")</f>
        <v>　</v>
      </c>
      <c r="AG21" s="299" t="str">
        <f>IF('入力例（バッジ取得記録一覧）'!BQ22&gt;=AG$7,"●","　")</f>
        <v>　</v>
      </c>
      <c r="AH21" s="299" t="str">
        <f>IF('入力例（バッジ取得記録一覧）'!BR22&gt;=AH$7,"●","　")</f>
        <v>　</v>
      </c>
      <c r="AI21" s="35"/>
      <c r="AJ21" s="38" t="s">
        <v>183</v>
      </c>
      <c r="AK21" s="34"/>
      <c r="AL21" s="34"/>
      <c r="AM21" s="37"/>
      <c r="AN21" s="38" t="s">
        <v>172</v>
      </c>
      <c r="AO21" s="34" t="s">
        <v>172</v>
      </c>
      <c r="AP21" s="34"/>
      <c r="AQ21" s="34"/>
      <c r="AR21" s="34"/>
      <c r="AS21" s="34" t="s">
        <v>172</v>
      </c>
      <c r="AT21" s="34"/>
      <c r="AU21" s="34"/>
      <c r="AV21" s="37"/>
    </row>
    <row r="22" spans="1:48" s="29" customFormat="1" ht="18" customHeight="1">
      <c r="A22" s="22"/>
      <c r="B22" s="30"/>
      <c r="C22" s="31"/>
      <c r="D22" s="256"/>
      <c r="E22" s="229" t="str">
        <f>IF(AJ22="","見",IF(AK22="","初",IF(AL22="",2,IF(AM22="",1,"菊"))))</f>
        <v>見</v>
      </c>
      <c r="F22" s="33"/>
      <c r="G22" s="273" t="str">
        <f>IF('入力例（バッジ取得記録一覧）'!BK23&gt;=G$6,"●","　")</f>
        <v>　</v>
      </c>
      <c r="H22" s="274" t="str">
        <f>IF('入力例（バッジ取得記録一覧）'!BL23&gt;=H$6,"●","　")</f>
        <v>　</v>
      </c>
      <c r="I22" s="274" t="str">
        <f>IF('入力例（バッジ取得記録一覧）'!BM23&gt;=I$6,"●","　")</f>
        <v>　</v>
      </c>
      <c r="J22" s="274" t="str">
        <f>IF('入力例（バッジ取得記録一覧）'!BN23&gt;=J$6,"●","　")</f>
        <v>　</v>
      </c>
      <c r="K22" s="274" t="str">
        <f>IF('入力例（バッジ取得記録一覧）'!BO23&gt;=K$6,"●","　")</f>
        <v>　</v>
      </c>
      <c r="L22" s="274" t="str">
        <f>IF('入力例（バッジ取得記録一覧）'!BP23&gt;=L$6,"●","　")</f>
        <v>　</v>
      </c>
      <c r="M22" s="299" t="str">
        <f>IF('入力例（バッジ取得記録一覧）'!BQ23&gt;=M$6,"●","　")</f>
        <v>　</v>
      </c>
      <c r="N22" s="299" t="str">
        <f>IF('入力例（バッジ取得記録一覧）'!BR23&gt;=N$6,"●","　")</f>
        <v>　</v>
      </c>
      <c r="O22" s="35"/>
      <c r="P22" s="35"/>
      <c r="Q22" s="273" t="str">
        <f>IF('入力例（バッジ取得記録一覧）'!BK23&gt;=Q$7,"●","　")</f>
        <v>　</v>
      </c>
      <c r="R22" s="274" t="str">
        <f>IF('入力例（バッジ取得記録一覧）'!BL23&gt;=R$7,"●","　")</f>
        <v>　</v>
      </c>
      <c r="S22" s="274" t="str">
        <f>IF('入力例（バッジ取得記録一覧）'!BM23&gt;=S$7,"●","　")</f>
        <v>　</v>
      </c>
      <c r="T22" s="274" t="str">
        <f>IF('入力例（バッジ取得記録一覧）'!BN23&gt;=T$7,"●","　")</f>
        <v>　</v>
      </c>
      <c r="U22" s="274" t="str">
        <f>IF('入力例（バッジ取得記録一覧）'!BO23&gt;=U$7,"●","　")</f>
        <v>　</v>
      </c>
      <c r="V22" s="274" t="str">
        <f>IF('入力例（バッジ取得記録一覧）'!BP23&gt;=V$7,"●","　")</f>
        <v>　</v>
      </c>
      <c r="W22" s="299" t="str">
        <f>IF('入力例（バッジ取得記録一覧）'!BQ23&gt;=W$7,"●","　")</f>
        <v>　</v>
      </c>
      <c r="X22" s="299" t="str">
        <f>IF('入力例（バッジ取得記録一覧）'!BR23&gt;=X$7,"●","　")</f>
        <v>　</v>
      </c>
      <c r="Y22" s="35"/>
      <c r="Z22" s="35"/>
      <c r="AA22" s="273" t="str">
        <f>IF('入力例（バッジ取得記録一覧）'!BK23&gt;=AA$7,"●","　")</f>
        <v>　</v>
      </c>
      <c r="AB22" s="274" t="str">
        <f>IF('入力例（バッジ取得記録一覧）'!BL23&gt;=AB$7,"●","　")</f>
        <v>　</v>
      </c>
      <c r="AC22" s="274" t="str">
        <f>IF('入力例（バッジ取得記録一覧）'!BM23&gt;=AC$7,"●","　")</f>
        <v>　</v>
      </c>
      <c r="AD22" s="274" t="str">
        <f>IF('入力例（バッジ取得記録一覧）'!BN23&gt;=AD$7,"●","　")</f>
        <v>　</v>
      </c>
      <c r="AE22" s="274" t="str">
        <f>IF('入力例（バッジ取得記録一覧）'!BO23&gt;=AE$7,"●","　")</f>
        <v>　</v>
      </c>
      <c r="AF22" s="274" t="str">
        <f>IF('入力例（バッジ取得記録一覧）'!BP23&gt;=AF$7,"●","　")</f>
        <v>　</v>
      </c>
      <c r="AG22" s="299" t="str">
        <f>IF('入力例（バッジ取得記録一覧）'!BQ23&gt;=AG$7,"●","　")</f>
        <v>　</v>
      </c>
      <c r="AH22" s="299" t="str">
        <f>IF('入力例（バッジ取得記録一覧）'!BR23&gt;=AH$7,"●","　")</f>
        <v>　</v>
      </c>
      <c r="AI22" s="35"/>
      <c r="AJ22" s="38"/>
      <c r="AK22" s="34"/>
      <c r="AL22" s="34"/>
      <c r="AM22" s="37"/>
      <c r="AN22" s="38"/>
      <c r="AO22" s="34"/>
      <c r="AP22" s="34"/>
      <c r="AQ22" s="34"/>
      <c r="AR22" s="34"/>
      <c r="AS22" s="34"/>
      <c r="AT22" s="34"/>
      <c r="AU22" s="34"/>
      <c r="AV22" s="37"/>
    </row>
    <row r="23" spans="1:48" s="29" customFormat="1" ht="18" customHeight="1">
      <c r="A23" s="22"/>
      <c r="B23" s="30"/>
      <c r="C23" s="31"/>
      <c r="D23" s="256"/>
      <c r="E23" s="229" t="str">
        <f>IF(AJ23="","見",IF(AK23="","初",IF(AL23="",2,IF(AM23="",1,"菊"))))</f>
        <v>見</v>
      </c>
      <c r="F23" s="33"/>
      <c r="G23" s="273" t="str">
        <f>IF('入力例（バッジ取得記録一覧）'!BK24&gt;=G$6,"●","　")</f>
        <v>　</v>
      </c>
      <c r="H23" s="274" t="str">
        <f>IF('入力例（バッジ取得記録一覧）'!BL24&gt;=H$6,"●","　")</f>
        <v>　</v>
      </c>
      <c r="I23" s="274" t="str">
        <f>IF('入力例（バッジ取得記録一覧）'!BM24&gt;=I$6,"●","　")</f>
        <v>　</v>
      </c>
      <c r="J23" s="274" t="str">
        <f>IF('入力例（バッジ取得記録一覧）'!BN24&gt;=J$6,"●","　")</f>
        <v>　</v>
      </c>
      <c r="K23" s="274" t="str">
        <f>IF('入力例（バッジ取得記録一覧）'!BO24&gt;=K$6,"●","　")</f>
        <v>　</v>
      </c>
      <c r="L23" s="274" t="str">
        <f>IF('入力例（バッジ取得記録一覧）'!BP24&gt;=L$6,"●","　")</f>
        <v>　</v>
      </c>
      <c r="M23" s="299" t="str">
        <f>IF('入力例（バッジ取得記録一覧）'!BQ24&gt;=M$6,"●","　")</f>
        <v>　</v>
      </c>
      <c r="N23" s="299" t="str">
        <f>IF('入力例（バッジ取得記録一覧）'!BR24&gt;=N$6,"●","　")</f>
        <v>　</v>
      </c>
      <c r="O23" s="35"/>
      <c r="P23" s="35"/>
      <c r="Q23" s="273" t="str">
        <f>IF('入力例（バッジ取得記録一覧）'!BK24&gt;=Q$7,"●","　")</f>
        <v>　</v>
      </c>
      <c r="R23" s="274" t="str">
        <f>IF('入力例（バッジ取得記録一覧）'!BL24&gt;=R$7,"●","　")</f>
        <v>　</v>
      </c>
      <c r="S23" s="274" t="str">
        <f>IF('入力例（バッジ取得記録一覧）'!BM24&gt;=S$7,"●","　")</f>
        <v>　</v>
      </c>
      <c r="T23" s="274" t="str">
        <f>IF('入力例（バッジ取得記録一覧）'!BN24&gt;=T$7,"●","　")</f>
        <v>　</v>
      </c>
      <c r="U23" s="274" t="str">
        <f>IF('入力例（バッジ取得記録一覧）'!BO24&gt;=U$7,"●","　")</f>
        <v>　</v>
      </c>
      <c r="V23" s="274" t="str">
        <f>IF('入力例（バッジ取得記録一覧）'!BP24&gt;=V$7,"●","　")</f>
        <v>　</v>
      </c>
      <c r="W23" s="299" t="str">
        <f>IF('入力例（バッジ取得記録一覧）'!BQ24&gt;=W$7,"●","　")</f>
        <v>　</v>
      </c>
      <c r="X23" s="299" t="str">
        <f>IF('入力例（バッジ取得記録一覧）'!BR24&gt;=X$7,"●","　")</f>
        <v>　</v>
      </c>
      <c r="Y23" s="35"/>
      <c r="Z23" s="35"/>
      <c r="AA23" s="273" t="str">
        <f>IF('入力例（バッジ取得記録一覧）'!BK24&gt;=AA$7,"●","　")</f>
        <v>　</v>
      </c>
      <c r="AB23" s="274" t="str">
        <f>IF('入力例（バッジ取得記録一覧）'!BL24&gt;=AB$7,"●","　")</f>
        <v>　</v>
      </c>
      <c r="AC23" s="274" t="str">
        <f>IF('入力例（バッジ取得記録一覧）'!BM24&gt;=AC$7,"●","　")</f>
        <v>　</v>
      </c>
      <c r="AD23" s="274" t="str">
        <f>IF('入力例（バッジ取得記録一覧）'!BN24&gt;=AD$7,"●","　")</f>
        <v>　</v>
      </c>
      <c r="AE23" s="274" t="str">
        <f>IF('入力例（バッジ取得記録一覧）'!BO24&gt;=AE$7,"●","　")</f>
        <v>　</v>
      </c>
      <c r="AF23" s="274" t="str">
        <f>IF('入力例（バッジ取得記録一覧）'!BP24&gt;=AF$7,"●","　")</f>
        <v>　</v>
      </c>
      <c r="AG23" s="299" t="str">
        <f>IF('入力例（バッジ取得記録一覧）'!BQ24&gt;=AG$7,"●","　")</f>
        <v>　</v>
      </c>
      <c r="AH23" s="299" t="str">
        <f>IF('入力例（バッジ取得記録一覧）'!BR24&gt;=AH$7,"●","　")</f>
        <v>　</v>
      </c>
      <c r="AI23" s="35"/>
      <c r="AJ23" s="38"/>
      <c r="AK23" s="34"/>
      <c r="AL23" s="34"/>
      <c r="AM23" s="37"/>
      <c r="AN23" s="38"/>
      <c r="AO23" s="34"/>
      <c r="AP23" s="34"/>
      <c r="AQ23" s="34"/>
      <c r="AR23" s="34"/>
      <c r="AS23" s="34"/>
      <c r="AT23" s="34"/>
      <c r="AU23" s="34"/>
      <c r="AV23" s="37"/>
    </row>
    <row r="24" spans="1:48" s="29" customFormat="1" ht="18" customHeight="1">
      <c r="A24" s="22"/>
      <c r="B24" s="39" t="s">
        <v>175</v>
      </c>
      <c r="C24" s="40" t="s">
        <v>149</v>
      </c>
      <c r="D24" s="259" t="s">
        <v>135</v>
      </c>
      <c r="E24" s="230">
        <f>IF(AJ24="","見",IF(AK24="","初",IF(AL24="",2,IF(AM24="",1,"菊"))))</f>
        <v>2</v>
      </c>
      <c r="F24" s="42" t="s">
        <v>172</v>
      </c>
      <c r="G24" s="300" t="str">
        <f>IF('入力例（バッジ取得記録一覧）'!BK25&gt;=G$6,"●","　")</f>
        <v>●</v>
      </c>
      <c r="H24" s="276" t="str">
        <f>IF('入力例（バッジ取得記録一覧）'!BL25&gt;=H$6,"●","　")</f>
        <v>●</v>
      </c>
      <c r="I24" s="276" t="str">
        <f>IF('入力例（バッジ取得記録一覧）'!BM25&gt;=I$6,"●","　")</f>
        <v>●</v>
      </c>
      <c r="J24" s="276" t="str">
        <f>IF('入力例（バッジ取得記録一覧）'!BN25&gt;=J$6,"●","　")</f>
        <v>●</v>
      </c>
      <c r="K24" s="276" t="str">
        <f>IF('入力例（バッジ取得記録一覧）'!BO25&gt;=K$6,"●","　")</f>
        <v>●</v>
      </c>
      <c r="L24" s="276" t="str">
        <f>IF('入力例（バッジ取得記録一覧）'!BP25&gt;=L$6,"●","　")</f>
        <v>●</v>
      </c>
      <c r="M24" s="301" t="str">
        <f>IF('入力例（バッジ取得記録一覧）'!BQ25&gt;=M$6,"●","　")</f>
        <v>●</v>
      </c>
      <c r="N24" s="301" t="str">
        <f>IF('入力例（バッジ取得記録一覧）'!BR25&gt;=N$6,"●","　")</f>
        <v>●</v>
      </c>
      <c r="O24" s="44" t="s">
        <v>172</v>
      </c>
      <c r="P24" s="44" t="s">
        <v>172</v>
      </c>
      <c r="Q24" s="300" t="str">
        <f>IF('入力例（バッジ取得記録一覧）'!BK25&gt;=Q$7,"●","　")</f>
        <v>●</v>
      </c>
      <c r="R24" s="276" t="str">
        <f>IF('入力例（バッジ取得記録一覧）'!BL25&gt;=R$7,"●","　")</f>
        <v>●</v>
      </c>
      <c r="S24" s="276" t="str">
        <f>IF('入力例（バッジ取得記録一覧）'!BM25&gt;=S$7,"●","　")</f>
        <v>●</v>
      </c>
      <c r="T24" s="276" t="str">
        <f>IF('入力例（バッジ取得記録一覧）'!BN25&gt;=T$7,"●","　")</f>
        <v>　</v>
      </c>
      <c r="U24" s="276" t="str">
        <f>IF('入力例（バッジ取得記録一覧）'!BO25&gt;=U$7,"●","　")</f>
        <v>　</v>
      </c>
      <c r="V24" s="276" t="str">
        <f>IF('入力例（バッジ取得記録一覧）'!BP25&gt;=V$7,"●","　")</f>
        <v>　</v>
      </c>
      <c r="W24" s="301" t="str">
        <f>IF('入力例（バッジ取得記録一覧）'!BQ25&gt;=W$7,"●","　")</f>
        <v>●</v>
      </c>
      <c r="X24" s="301" t="str">
        <f>IF('入力例（バッジ取得記録一覧）'!BR25&gt;=X$7,"●","　")</f>
        <v>　</v>
      </c>
      <c r="Y24" s="44"/>
      <c r="Z24" s="44"/>
      <c r="AA24" s="300" t="str">
        <f>IF('入力例（バッジ取得記録一覧）'!BK25&gt;=AA$7,"●","　")</f>
        <v>　</v>
      </c>
      <c r="AB24" s="276" t="str">
        <f>IF('入力例（バッジ取得記録一覧）'!BL25&gt;=AB$7,"●","　")</f>
        <v>●</v>
      </c>
      <c r="AC24" s="276" t="str">
        <f>IF('入力例（バッジ取得記録一覧）'!BM25&gt;=AC$7,"●","　")</f>
        <v>　</v>
      </c>
      <c r="AD24" s="276" t="str">
        <f>IF('入力例（バッジ取得記録一覧）'!BN25&gt;=AD$7,"●","　")</f>
        <v>　</v>
      </c>
      <c r="AE24" s="276" t="str">
        <f>IF('入力例（バッジ取得記録一覧）'!BO25&gt;=AE$7,"●","　")</f>
        <v>　</v>
      </c>
      <c r="AF24" s="276" t="str">
        <f>IF('入力例（バッジ取得記録一覧）'!BP25&gt;=AF$7,"●","　")</f>
        <v>　</v>
      </c>
      <c r="AG24" s="301" t="str">
        <f>IF('入力例（バッジ取得記録一覧）'!BQ25&gt;=AG$7,"●","　")</f>
        <v>　</v>
      </c>
      <c r="AH24" s="301" t="str">
        <f>IF('入力例（バッジ取得記録一覧）'!BR25&gt;=AH$7,"●","　")</f>
        <v>　</v>
      </c>
      <c r="AI24" s="44"/>
      <c r="AJ24" s="45">
        <v>1303</v>
      </c>
      <c r="AK24" s="82">
        <v>1405</v>
      </c>
      <c r="AL24" s="82"/>
      <c r="AM24" s="46"/>
      <c r="AN24" s="45" t="s">
        <v>172</v>
      </c>
      <c r="AO24" s="43" t="s">
        <v>172</v>
      </c>
      <c r="AP24" s="43" t="s">
        <v>172</v>
      </c>
      <c r="AQ24" s="43" t="s">
        <v>172</v>
      </c>
      <c r="AR24" s="43" t="s">
        <v>172</v>
      </c>
      <c r="AS24" s="43" t="s">
        <v>172</v>
      </c>
      <c r="AT24" s="43" t="s">
        <v>172</v>
      </c>
      <c r="AU24" s="43" t="s">
        <v>172</v>
      </c>
      <c r="AV24" s="46" t="s">
        <v>172</v>
      </c>
    </row>
    <row r="25" spans="1:48" s="29" customFormat="1" ht="18" customHeight="1">
      <c r="A25" s="22"/>
      <c r="B25" s="30"/>
      <c r="C25" s="31" t="s">
        <v>150</v>
      </c>
      <c r="D25" s="256" t="s">
        <v>137</v>
      </c>
      <c r="E25" s="229">
        <f>IF(AJ25="","見",IF(AK25="","初",IF(AL25="",2,IF(AM25="",1,"菊"))))</f>
        <v>2</v>
      </c>
      <c r="F25" s="33" t="s">
        <v>172</v>
      </c>
      <c r="G25" s="273" t="str">
        <f>IF('入力例（バッジ取得記録一覧）'!BK26&gt;=G$6,"●","　")</f>
        <v>●</v>
      </c>
      <c r="H25" s="274" t="str">
        <f>IF('入力例（バッジ取得記録一覧）'!BL26&gt;=H$6,"●","　")</f>
        <v>●</v>
      </c>
      <c r="I25" s="274" t="str">
        <f>IF('入力例（バッジ取得記録一覧）'!BM26&gt;=I$6,"●","　")</f>
        <v>●</v>
      </c>
      <c r="J25" s="274" t="str">
        <f>IF('入力例（バッジ取得記録一覧）'!BN26&gt;=J$6,"●","　")</f>
        <v>●</v>
      </c>
      <c r="K25" s="274" t="str">
        <f>IF('入力例（バッジ取得記録一覧）'!BO26&gt;=K$6,"●","　")</f>
        <v>●</v>
      </c>
      <c r="L25" s="274" t="str">
        <f>IF('入力例（バッジ取得記録一覧）'!BP26&gt;=L$6,"●","　")</f>
        <v>●</v>
      </c>
      <c r="M25" s="299" t="str">
        <f>IF('入力例（バッジ取得記録一覧）'!BQ26&gt;=M$6,"●","　")</f>
        <v>●</v>
      </c>
      <c r="N25" s="299" t="str">
        <f>IF('入力例（バッジ取得記録一覧）'!BR26&gt;=N$6,"●","　")</f>
        <v>●</v>
      </c>
      <c r="O25" s="35" t="s">
        <v>172</v>
      </c>
      <c r="P25" s="35" t="s">
        <v>172</v>
      </c>
      <c r="Q25" s="273" t="str">
        <f>IF('入力例（バッジ取得記録一覧）'!BK26&gt;=Q$7,"●","　")</f>
        <v>●</v>
      </c>
      <c r="R25" s="274" t="str">
        <f>IF('入力例（バッジ取得記録一覧）'!BL26&gt;=R$7,"●","　")</f>
        <v>●</v>
      </c>
      <c r="S25" s="274" t="str">
        <f>IF('入力例（バッジ取得記録一覧）'!BM26&gt;=S$7,"●","　")</f>
        <v>●</v>
      </c>
      <c r="T25" s="274" t="str">
        <f>IF('入力例（バッジ取得記録一覧）'!BN26&gt;=T$7,"●","　")</f>
        <v>●</v>
      </c>
      <c r="U25" s="274" t="str">
        <f>IF('入力例（バッジ取得記録一覧）'!BO26&gt;=U$7,"●","　")</f>
        <v>●</v>
      </c>
      <c r="V25" s="274" t="str">
        <f>IF('入力例（バッジ取得記録一覧）'!BP26&gt;=V$7,"●","　")</f>
        <v>●</v>
      </c>
      <c r="W25" s="299" t="str">
        <f>IF('入力例（バッジ取得記録一覧）'!BQ26&gt;=W$7,"●","　")</f>
        <v>　</v>
      </c>
      <c r="X25" s="299" t="str">
        <f>IF('入力例（バッジ取得記録一覧）'!BR26&gt;=X$7,"●","　")</f>
        <v>●</v>
      </c>
      <c r="Y25" s="35"/>
      <c r="Z25" s="35"/>
      <c r="AA25" s="273" t="str">
        <f>IF('入力例（バッジ取得記録一覧）'!BK26&gt;=AA$7,"●","　")</f>
        <v>　</v>
      </c>
      <c r="AB25" s="274" t="str">
        <f>IF('入力例（バッジ取得記録一覧）'!BL26&gt;=AB$7,"●","　")</f>
        <v>●</v>
      </c>
      <c r="AC25" s="274" t="str">
        <f>IF('入力例（バッジ取得記録一覧）'!BM26&gt;=AC$7,"●","　")</f>
        <v>●</v>
      </c>
      <c r="AD25" s="274" t="str">
        <f>IF('入力例（バッジ取得記録一覧）'!BN26&gt;=AD$7,"●","　")</f>
        <v>　</v>
      </c>
      <c r="AE25" s="274" t="str">
        <f>IF('入力例（バッジ取得記録一覧）'!BO26&gt;=AE$7,"●","　")</f>
        <v>　</v>
      </c>
      <c r="AF25" s="274" t="str">
        <f>IF('入力例（バッジ取得記録一覧）'!BP26&gt;=AF$7,"●","　")</f>
        <v>　</v>
      </c>
      <c r="AG25" s="299" t="str">
        <f>IF('入力例（バッジ取得記録一覧）'!BQ26&gt;=AG$7,"●","　")</f>
        <v>　</v>
      </c>
      <c r="AH25" s="299" t="str">
        <f>IF('入力例（バッジ取得記録一覧）'!BR26&gt;=AH$7,"●","　")</f>
        <v>　</v>
      </c>
      <c r="AI25" s="35"/>
      <c r="AJ25" s="38">
        <v>1301</v>
      </c>
      <c r="AK25" s="34">
        <v>1307</v>
      </c>
      <c r="AL25" s="81"/>
      <c r="AM25" s="37"/>
      <c r="AN25" s="38" t="s">
        <v>172</v>
      </c>
      <c r="AO25" s="34" t="s">
        <v>172</v>
      </c>
      <c r="AP25" s="34" t="s">
        <v>172</v>
      </c>
      <c r="AQ25" s="34" t="s">
        <v>172</v>
      </c>
      <c r="AR25" s="34" t="s">
        <v>172</v>
      </c>
      <c r="AS25" s="34" t="s">
        <v>172</v>
      </c>
      <c r="AT25" s="34" t="s">
        <v>172</v>
      </c>
      <c r="AU25" s="34" t="s">
        <v>172</v>
      </c>
      <c r="AV25" s="37" t="s">
        <v>172</v>
      </c>
    </row>
    <row r="26" spans="1:48" s="29" customFormat="1" ht="18" customHeight="1">
      <c r="A26" s="22"/>
      <c r="B26" s="30"/>
      <c r="C26" s="31"/>
      <c r="D26" s="256" t="s">
        <v>138</v>
      </c>
      <c r="E26" s="229" t="str">
        <f>IF(AJ26="","見",IF(AK26="","初",IF(AL26="",2,IF(AM26="",1,"菊"))))</f>
        <v>初</v>
      </c>
      <c r="F26" s="33" t="s">
        <v>172</v>
      </c>
      <c r="G26" s="273" t="str">
        <f>IF('入力例（バッジ取得記録一覧）'!BK27&gt;=G$6,"●","　")</f>
        <v>　</v>
      </c>
      <c r="H26" s="274" t="str">
        <f>IF('入力例（バッジ取得記録一覧）'!BL27&gt;=H$6,"●","　")</f>
        <v>●</v>
      </c>
      <c r="I26" s="274" t="str">
        <f>IF('入力例（バッジ取得記録一覧）'!BM27&gt;=I$6,"●","　")</f>
        <v>●</v>
      </c>
      <c r="J26" s="274" t="str">
        <f>IF('入力例（バッジ取得記録一覧）'!BN27&gt;=J$6,"●","　")</f>
        <v>　</v>
      </c>
      <c r="K26" s="274" t="str">
        <f>IF('入力例（バッジ取得記録一覧）'!BO27&gt;=K$6,"●","　")</f>
        <v>●</v>
      </c>
      <c r="L26" s="274" t="str">
        <f>IF('入力例（バッジ取得記録一覧）'!BP27&gt;=L$6,"●","　")</f>
        <v>●</v>
      </c>
      <c r="M26" s="299" t="str">
        <f>IF('入力例（バッジ取得記録一覧）'!BQ27&gt;=M$6,"●","　")</f>
        <v>●</v>
      </c>
      <c r="N26" s="299" t="str">
        <f>IF('入力例（バッジ取得記録一覧）'!BR27&gt;=N$6,"●","　")</f>
        <v>●</v>
      </c>
      <c r="O26" s="35"/>
      <c r="P26" s="35"/>
      <c r="Q26" s="273" t="str">
        <f>IF('入力例（バッジ取得記録一覧）'!BK27&gt;=Q$7,"●","　")</f>
        <v>　</v>
      </c>
      <c r="R26" s="274" t="str">
        <f>IF('入力例（バッジ取得記録一覧）'!BL27&gt;=R$7,"●","　")</f>
        <v>●</v>
      </c>
      <c r="S26" s="274" t="str">
        <f>IF('入力例（バッジ取得記録一覧）'!BM27&gt;=S$7,"●","　")</f>
        <v>　</v>
      </c>
      <c r="T26" s="274" t="str">
        <f>IF('入力例（バッジ取得記録一覧）'!BN27&gt;=T$7,"●","　")</f>
        <v>　</v>
      </c>
      <c r="U26" s="274" t="str">
        <f>IF('入力例（バッジ取得記録一覧）'!BO27&gt;=U$7,"●","　")</f>
        <v>　</v>
      </c>
      <c r="V26" s="274" t="str">
        <f>IF('入力例（バッジ取得記録一覧）'!BP27&gt;=V$7,"●","　")</f>
        <v>　</v>
      </c>
      <c r="W26" s="299" t="str">
        <f>IF('入力例（バッジ取得記録一覧）'!BQ27&gt;=W$7,"●","　")</f>
        <v>●</v>
      </c>
      <c r="X26" s="299" t="str">
        <f>IF('入力例（バッジ取得記録一覧）'!BR27&gt;=X$7,"●","　")</f>
        <v>●</v>
      </c>
      <c r="Y26" s="35"/>
      <c r="Z26" s="35"/>
      <c r="AA26" s="273" t="str">
        <f>IF('入力例（バッジ取得記録一覧）'!BK27&gt;=AA$7,"●","　")</f>
        <v>　</v>
      </c>
      <c r="AB26" s="274" t="str">
        <f>IF('入力例（バッジ取得記録一覧）'!BL27&gt;=AB$7,"●","　")</f>
        <v>●</v>
      </c>
      <c r="AC26" s="274" t="str">
        <f>IF('入力例（バッジ取得記録一覧）'!BM27&gt;=AC$7,"●","　")</f>
        <v>　</v>
      </c>
      <c r="AD26" s="274" t="str">
        <f>IF('入力例（バッジ取得記録一覧）'!BN27&gt;=AD$7,"●","　")</f>
        <v>　</v>
      </c>
      <c r="AE26" s="274" t="str">
        <f>IF('入力例（バッジ取得記録一覧）'!BO27&gt;=AE$7,"●","　")</f>
        <v>　</v>
      </c>
      <c r="AF26" s="274" t="str">
        <f>IF('入力例（バッジ取得記録一覧）'!BP27&gt;=AF$7,"●","　")</f>
        <v>　</v>
      </c>
      <c r="AG26" s="299" t="str">
        <f>IF('入力例（バッジ取得記録一覧）'!BQ27&gt;=AG$7,"●","　")</f>
        <v>　</v>
      </c>
      <c r="AH26" s="299" t="str">
        <f>IF('入力例（バッジ取得記録一覧）'!BR27&gt;=AH$7,"●","　")</f>
        <v>　</v>
      </c>
      <c r="AI26" s="35"/>
      <c r="AJ26" s="38">
        <v>1306</v>
      </c>
      <c r="AK26" s="34"/>
      <c r="AL26" s="34"/>
      <c r="AM26" s="37"/>
      <c r="AN26" s="38" t="s">
        <v>172</v>
      </c>
      <c r="AO26" s="34" t="s">
        <v>172</v>
      </c>
      <c r="AP26" s="34"/>
      <c r="AQ26" s="34"/>
      <c r="AR26" s="34"/>
      <c r="AS26" s="34" t="s">
        <v>172</v>
      </c>
      <c r="AT26" s="34"/>
      <c r="AU26" s="34"/>
      <c r="AV26" s="37"/>
    </row>
    <row r="27" spans="1:48" s="29" customFormat="1" ht="18" customHeight="1">
      <c r="A27" s="22"/>
      <c r="B27" s="30"/>
      <c r="C27" s="31"/>
      <c r="D27" s="256" t="s">
        <v>139</v>
      </c>
      <c r="E27" s="229" t="str">
        <f>IF(AJ27="","見",IF(AK27="","初",IF(AL27="",2,IF(AM27="",1,"菊"))))</f>
        <v>初</v>
      </c>
      <c r="F27" s="33" t="s">
        <v>172</v>
      </c>
      <c r="G27" s="273" t="str">
        <f>IF('入力例（バッジ取得記録一覧）'!BK28&gt;=G$6,"●","　")</f>
        <v>●</v>
      </c>
      <c r="H27" s="274" t="str">
        <f>IF('入力例（バッジ取得記録一覧）'!BL28&gt;=H$6,"●","　")</f>
        <v>●</v>
      </c>
      <c r="I27" s="274" t="str">
        <f>IF('入力例（バッジ取得記録一覧）'!BM28&gt;=I$6,"●","　")</f>
        <v>　</v>
      </c>
      <c r="J27" s="274" t="str">
        <f>IF('入力例（バッジ取得記録一覧）'!BN28&gt;=J$6,"●","　")</f>
        <v>　</v>
      </c>
      <c r="K27" s="274" t="str">
        <f>IF('入力例（バッジ取得記録一覧）'!BO28&gt;=K$6,"●","　")</f>
        <v>●</v>
      </c>
      <c r="L27" s="274" t="str">
        <f>IF('入力例（バッジ取得記録一覧）'!BP28&gt;=L$6,"●","　")</f>
        <v>●</v>
      </c>
      <c r="M27" s="299" t="str">
        <f>IF('入力例（バッジ取得記録一覧）'!BQ28&gt;=M$6,"●","　")</f>
        <v>●</v>
      </c>
      <c r="N27" s="299" t="str">
        <f>IF('入力例（バッジ取得記録一覧）'!BR28&gt;=N$6,"●","　")</f>
        <v>●</v>
      </c>
      <c r="O27" s="35"/>
      <c r="P27" s="35"/>
      <c r="Q27" s="273" t="str">
        <f>IF('入力例（バッジ取得記録一覧）'!BK28&gt;=Q$7,"●","　")</f>
        <v>　</v>
      </c>
      <c r="R27" s="274" t="str">
        <f>IF('入力例（バッジ取得記録一覧）'!BL28&gt;=R$7,"●","　")</f>
        <v>●</v>
      </c>
      <c r="S27" s="274" t="str">
        <f>IF('入力例（バッジ取得記録一覧）'!BM28&gt;=S$7,"●","　")</f>
        <v>　</v>
      </c>
      <c r="T27" s="274" t="str">
        <f>IF('入力例（バッジ取得記録一覧）'!BN28&gt;=T$7,"●","　")</f>
        <v>　</v>
      </c>
      <c r="U27" s="274" t="str">
        <f>IF('入力例（バッジ取得記録一覧）'!BO28&gt;=U$7,"●","　")</f>
        <v>　</v>
      </c>
      <c r="V27" s="274" t="str">
        <f>IF('入力例（バッジ取得記録一覧）'!BP28&gt;=V$7,"●","　")</f>
        <v>　</v>
      </c>
      <c r="W27" s="299" t="str">
        <f>IF('入力例（バッジ取得記録一覧）'!BQ28&gt;=W$7,"●","　")</f>
        <v>●</v>
      </c>
      <c r="X27" s="299" t="str">
        <f>IF('入力例（バッジ取得記録一覧）'!BR28&gt;=X$7,"●","　")</f>
        <v>　</v>
      </c>
      <c r="Y27" s="35"/>
      <c r="Z27" s="35"/>
      <c r="AA27" s="273" t="str">
        <f>IF('入力例（バッジ取得記録一覧）'!BK28&gt;=AA$7,"●","　")</f>
        <v>　</v>
      </c>
      <c r="AB27" s="274" t="str">
        <f>IF('入力例（バッジ取得記録一覧）'!BL28&gt;=AB$7,"●","　")</f>
        <v>●</v>
      </c>
      <c r="AC27" s="274" t="str">
        <f>IF('入力例（バッジ取得記録一覧）'!BM28&gt;=AC$7,"●","　")</f>
        <v>　</v>
      </c>
      <c r="AD27" s="274" t="str">
        <f>IF('入力例（バッジ取得記録一覧）'!BN28&gt;=AD$7,"●","　")</f>
        <v>　</v>
      </c>
      <c r="AE27" s="274" t="str">
        <f>IF('入力例（バッジ取得記録一覧）'!BO28&gt;=AE$7,"●","　")</f>
        <v>　</v>
      </c>
      <c r="AF27" s="274" t="str">
        <f>IF('入力例（バッジ取得記録一覧）'!BP28&gt;=AF$7,"●","　")</f>
        <v>　</v>
      </c>
      <c r="AG27" s="299" t="str">
        <f>IF('入力例（バッジ取得記録一覧）'!BQ28&gt;=AG$7,"●","　")</f>
        <v>　</v>
      </c>
      <c r="AH27" s="299" t="str">
        <f>IF('入力例（バッジ取得記録一覧）'!BR28&gt;=AH$7,"●","　")</f>
        <v>　</v>
      </c>
      <c r="AI27" s="35"/>
      <c r="AJ27" s="38">
        <v>1303</v>
      </c>
      <c r="AK27" s="34"/>
      <c r="AL27" s="34"/>
      <c r="AM27" s="37"/>
      <c r="AN27" s="38" t="s">
        <v>172</v>
      </c>
      <c r="AO27" s="34" t="s">
        <v>172</v>
      </c>
      <c r="AP27" s="34"/>
      <c r="AQ27" s="34"/>
      <c r="AR27" s="34"/>
      <c r="AS27" s="34" t="s">
        <v>172</v>
      </c>
      <c r="AT27" s="34"/>
      <c r="AU27" s="34"/>
      <c r="AV27" s="37"/>
    </row>
    <row r="28" spans="1:48" s="29" customFormat="1" ht="18" customHeight="1">
      <c r="A28" s="22"/>
      <c r="B28" s="30"/>
      <c r="C28" s="31"/>
      <c r="D28" s="256" t="s">
        <v>140</v>
      </c>
      <c r="E28" s="229" t="str">
        <f>IF(AJ28="","見",IF(AK28="","初",IF(AL28="",2,IF(AM28="",1,"菊"))))</f>
        <v>初</v>
      </c>
      <c r="F28" s="33" t="s">
        <v>172</v>
      </c>
      <c r="G28" s="273" t="str">
        <f>IF('入力例（バッジ取得記録一覧）'!BK29&gt;=G$6,"●","　")</f>
        <v>　</v>
      </c>
      <c r="H28" s="274" t="str">
        <f>IF('入力例（バッジ取得記録一覧）'!BL29&gt;=H$6,"●","　")</f>
        <v>●</v>
      </c>
      <c r="I28" s="274" t="str">
        <f>IF('入力例（バッジ取得記録一覧）'!BM29&gt;=I$6,"●","　")</f>
        <v>●</v>
      </c>
      <c r="J28" s="274" t="str">
        <f>IF('入力例（バッジ取得記録一覧）'!BN29&gt;=J$6,"●","　")</f>
        <v>　</v>
      </c>
      <c r="K28" s="274" t="str">
        <f>IF('入力例（バッジ取得記録一覧）'!BO29&gt;=K$6,"●","　")</f>
        <v>　</v>
      </c>
      <c r="L28" s="274" t="str">
        <f>IF('入力例（バッジ取得記録一覧）'!BP29&gt;=L$6,"●","　")</f>
        <v>　</v>
      </c>
      <c r="M28" s="299" t="str">
        <f>IF('入力例（バッジ取得記録一覧）'!BQ29&gt;=M$6,"●","　")</f>
        <v>　</v>
      </c>
      <c r="N28" s="299" t="str">
        <f>IF('入力例（バッジ取得記録一覧）'!BR29&gt;=N$6,"●","　")</f>
        <v>●</v>
      </c>
      <c r="O28" s="35"/>
      <c r="P28" s="35"/>
      <c r="Q28" s="273" t="str">
        <f>IF('入力例（バッジ取得記録一覧）'!BK29&gt;=Q$7,"●","　")</f>
        <v>　</v>
      </c>
      <c r="R28" s="274" t="str">
        <f>IF('入力例（バッジ取得記録一覧）'!BL29&gt;=R$7,"●","　")</f>
        <v>●</v>
      </c>
      <c r="S28" s="274" t="str">
        <f>IF('入力例（バッジ取得記録一覧）'!BM29&gt;=S$7,"●","　")</f>
        <v>　</v>
      </c>
      <c r="T28" s="274" t="str">
        <f>IF('入力例（バッジ取得記録一覧）'!BN29&gt;=T$7,"●","　")</f>
        <v>　</v>
      </c>
      <c r="U28" s="274" t="str">
        <f>IF('入力例（バッジ取得記録一覧）'!BO29&gt;=U$7,"●","　")</f>
        <v>　</v>
      </c>
      <c r="V28" s="274" t="str">
        <f>IF('入力例（バッジ取得記録一覧）'!BP29&gt;=V$7,"●","　")</f>
        <v>　</v>
      </c>
      <c r="W28" s="299" t="str">
        <f>IF('入力例（バッジ取得記録一覧）'!BQ29&gt;=W$7,"●","　")</f>
        <v>　</v>
      </c>
      <c r="X28" s="299" t="str">
        <f>IF('入力例（バッジ取得記録一覧）'!BR29&gt;=X$7,"●","　")</f>
        <v>　</v>
      </c>
      <c r="Y28" s="35"/>
      <c r="Z28" s="35"/>
      <c r="AA28" s="273" t="str">
        <f>IF('入力例（バッジ取得記録一覧）'!BK29&gt;=AA$7,"●","　")</f>
        <v>　</v>
      </c>
      <c r="AB28" s="274" t="str">
        <f>IF('入力例（バッジ取得記録一覧）'!BL29&gt;=AB$7,"●","　")</f>
        <v>　</v>
      </c>
      <c r="AC28" s="274" t="str">
        <f>IF('入力例（バッジ取得記録一覧）'!BM29&gt;=AC$7,"●","　")</f>
        <v>　</v>
      </c>
      <c r="AD28" s="274" t="str">
        <f>IF('入力例（バッジ取得記録一覧）'!BN29&gt;=AD$7,"●","　")</f>
        <v>　</v>
      </c>
      <c r="AE28" s="274" t="str">
        <f>IF('入力例（バッジ取得記録一覧）'!BO29&gt;=AE$7,"●","　")</f>
        <v>　</v>
      </c>
      <c r="AF28" s="274" t="str">
        <f>IF('入力例（バッジ取得記録一覧）'!BP29&gt;=AF$7,"●","　")</f>
        <v>　</v>
      </c>
      <c r="AG28" s="299" t="str">
        <f>IF('入力例（バッジ取得記録一覧）'!BQ29&gt;=AG$7,"●","　")</f>
        <v>　</v>
      </c>
      <c r="AH28" s="299" t="str">
        <f>IF('入力例（バッジ取得記録一覧）'!BR29&gt;=AH$7,"●","　")</f>
        <v>　</v>
      </c>
      <c r="AI28" s="35"/>
      <c r="AJ28" s="38">
        <v>1312</v>
      </c>
      <c r="AK28" s="34"/>
      <c r="AL28" s="34"/>
      <c r="AM28" s="37"/>
      <c r="AN28" s="38" t="s">
        <v>172</v>
      </c>
      <c r="AO28" s="34" t="s">
        <v>172</v>
      </c>
      <c r="AP28" s="34"/>
      <c r="AQ28" s="34"/>
      <c r="AR28" s="34"/>
      <c r="AS28" s="34" t="s">
        <v>172</v>
      </c>
      <c r="AT28" s="34"/>
      <c r="AU28" s="34"/>
      <c r="AV28" s="37"/>
    </row>
    <row r="29" spans="1:48" s="29" customFormat="1" ht="18" customHeight="1">
      <c r="A29" s="22"/>
      <c r="B29" s="30"/>
      <c r="C29" s="31"/>
      <c r="D29" s="256" t="s">
        <v>141</v>
      </c>
      <c r="E29" s="229" t="str">
        <f>IF(AJ29="","見",IF(AK29="","初",IF(AL29="",2,IF(AM29="",1,"菊"))))</f>
        <v>見</v>
      </c>
      <c r="F29" s="33" t="s">
        <v>172</v>
      </c>
      <c r="G29" s="273" t="str">
        <f>IF('入力例（バッジ取得記録一覧）'!BK30&gt;=G$6,"●","　")</f>
        <v>　</v>
      </c>
      <c r="H29" s="274" t="str">
        <f>IF('入力例（バッジ取得記録一覧）'!BL30&gt;=H$6,"●","　")</f>
        <v>　</v>
      </c>
      <c r="I29" s="274" t="str">
        <f>IF('入力例（バッジ取得記録一覧）'!BM30&gt;=I$6,"●","　")</f>
        <v>　</v>
      </c>
      <c r="J29" s="274" t="str">
        <f>IF('入力例（バッジ取得記録一覧）'!BN30&gt;=J$6,"●","　")</f>
        <v>　</v>
      </c>
      <c r="K29" s="274" t="str">
        <f>IF('入力例（バッジ取得記録一覧）'!BO30&gt;=K$6,"●","　")</f>
        <v>　</v>
      </c>
      <c r="L29" s="274" t="str">
        <f>IF('入力例（バッジ取得記録一覧）'!BP30&gt;=L$6,"●","　")</f>
        <v>　</v>
      </c>
      <c r="M29" s="299" t="str">
        <f>IF('入力例（バッジ取得記録一覧）'!BQ30&gt;=M$6,"●","　")</f>
        <v>　</v>
      </c>
      <c r="N29" s="299" t="str">
        <f>IF('入力例（バッジ取得記録一覧）'!BR30&gt;=N$6,"●","　")</f>
        <v>　</v>
      </c>
      <c r="O29" s="35"/>
      <c r="P29" s="35"/>
      <c r="Q29" s="273" t="str">
        <f>IF('入力例（バッジ取得記録一覧）'!BK30&gt;=Q$7,"●","　")</f>
        <v>　</v>
      </c>
      <c r="R29" s="274" t="str">
        <f>IF('入力例（バッジ取得記録一覧）'!BL30&gt;=R$7,"●","　")</f>
        <v>　</v>
      </c>
      <c r="S29" s="274" t="str">
        <f>IF('入力例（バッジ取得記録一覧）'!BM30&gt;=S$7,"●","　")</f>
        <v>　</v>
      </c>
      <c r="T29" s="274" t="str">
        <f>IF('入力例（バッジ取得記録一覧）'!BN30&gt;=T$7,"●","　")</f>
        <v>　</v>
      </c>
      <c r="U29" s="274" t="str">
        <f>IF('入力例（バッジ取得記録一覧）'!BO30&gt;=U$7,"●","　")</f>
        <v>　</v>
      </c>
      <c r="V29" s="274" t="str">
        <f>IF('入力例（バッジ取得記録一覧）'!BP30&gt;=V$7,"●","　")</f>
        <v>　</v>
      </c>
      <c r="W29" s="299" t="str">
        <f>IF('入力例（バッジ取得記録一覧）'!BQ30&gt;=W$7,"●","　")</f>
        <v>　</v>
      </c>
      <c r="X29" s="299" t="str">
        <f>IF('入力例（バッジ取得記録一覧）'!BR30&gt;=X$7,"●","　")</f>
        <v>　</v>
      </c>
      <c r="Y29" s="35"/>
      <c r="Z29" s="35"/>
      <c r="AA29" s="273" t="str">
        <f>IF('入力例（バッジ取得記録一覧）'!BK30&gt;=AA$7,"●","　")</f>
        <v>　</v>
      </c>
      <c r="AB29" s="274" t="str">
        <f>IF('入力例（バッジ取得記録一覧）'!BL30&gt;=AB$7,"●","　")</f>
        <v>　</v>
      </c>
      <c r="AC29" s="274" t="str">
        <f>IF('入力例（バッジ取得記録一覧）'!BM30&gt;=AC$7,"●","　")</f>
        <v>　</v>
      </c>
      <c r="AD29" s="274" t="str">
        <f>IF('入力例（バッジ取得記録一覧）'!BN30&gt;=AD$7,"●","　")</f>
        <v>　</v>
      </c>
      <c r="AE29" s="274" t="str">
        <f>IF('入力例（バッジ取得記録一覧）'!BO30&gt;=AE$7,"●","　")</f>
        <v>　</v>
      </c>
      <c r="AF29" s="274" t="str">
        <f>IF('入力例（バッジ取得記録一覧）'!BP30&gt;=AF$7,"●","　")</f>
        <v>　</v>
      </c>
      <c r="AG29" s="299" t="str">
        <f>IF('入力例（バッジ取得記録一覧）'!BQ30&gt;=AG$7,"●","　")</f>
        <v>　</v>
      </c>
      <c r="AH29" s="299" t="str">
        <f>IF('入力例（バッジ取得記録一覧）'!BR30&gt;=AH$7,"●","　")</f>
        <v>　</v>
      </c>
      <c r="AI29" s="35"/>
      <c r="AJ29" s="38"/>
      <c r="AK29" s="34"/>
      <c r="AL29" s="34"/>
      <c r="AM29" s="37"/>
      <c r="AN29" s="38"/>
      <c r="AO29" s="34"/>
      <c r="AP29" s="34"/>
      <c r="AQ29" s="34"/>
      <c r="AR29" s="34"/>
      <c r="AS29" s="34"/>
      <c r="AT29" s="34"/>
      <c r="AU29" s="34"/>
      <c r="AV29" s="37"/>
    </row>
    <row r="30" spans="1:48" s="29" customFormat="1" ht="18" customHeight="1">
      <c r="A30" s="22"/>
      <c r="B30" s="30"/>
      <c r="C30" s="31"/>
      <c r="D30" s="256"/>
      <c r="E30" s="229" t="str">
        <f>IF(AJ30="","見",IF(AK30="","初",IF(AL30="",2,IF(AM30="",1,"菊"))))</f>
        <v>見</v>
      </c>
      <c r="F30" s="33"/>
      <c r="G30" s="273" t="str">
        <f>IF('入力例（バッジ取得記録一覧）'!BK31&gt;=G$6,"●","　")</f>
        <v>　</v>
      </c>
      <c r="H30" s="274" t="str">
        <f>IF('入力例（バッジ取得記録一覧）'!BL31&gt;=H$6,"●","　")</f>
        <v>　</v>
      </c>
      <c r="I30" s="274" t="str">
        <f>IF('入力例（バッジ取得記録一覧）'!BM31&gt;=I$6,"●","　")</f>
        <v>　</v>
      </c>
      <c r="J30" s="274" t="str">
        <f>IF('入力例（バッジ取得記録一覧）'!BN31&gt;=J$6,"●","　")</f>
        <v>　</v>
      </c>
      <c r="K30" s="274" t="str">
        <f>IF('入力例（バッジ取得記録一覧）'!BO31&gt;=K$6,"●","　")</f>
        <v>　</v>
      </c>
      <c r="L30" s="274" t="str">
        <f>IF('入力例（バッジ取得記録一覧）'!BP31&gt;=L$6,"●","　")</f>
        <v>　</v>
      </c>
      <c r="M30" s="299" t="str">
        <f>IF('入力例（バッジ取得記録一覧）'!BQ31&gt;=M$6,"●","　")</f>
        <v>　</v>
      </c>
      <c r="N30" s="299" t="str">
        <f>IF('入力例（バッジ取得記録一覧）'!BR31&gt;=N$6,"●","　")</f>
        <v>　</v>
      </c>
      <c r="O30" s="35"/>
      <c r="P30" s="35"/>
      <c r="Q30" s="273" t="str">
        <f>IF('入力例（バッジ取得記録一覧）'!BK31&gt;=Q$7,"●","　")</f>
        <v>　</v>
      </c>
      <c r="R30" s="274" t="str">
        <f>IF('入力例（バッジ取得記録一覧）'!BL31&gt;=R$7,"●","　")</f>
        <v>　</v>
      </c>
      <c r="S30" s="274" t="str">
        <f>IF('入力例（バッジ取得記録一覧）'!BM31&gt;=S$7,"●","　")</f>
        <v>　</v>
      </c>
      <c r="T30" s="274" t="str">
        <f>IF('入力例（バッジ取得記録一覧）'!BN31&gt;=T$7,"●","　")</f>
        <v>　</v>
      </c>
      <c r="U30" s="274" t="str">
        <f>IF('入力例（バッジ取得記録一覧）'!BO31&gt;=U$7,"●","　")</f>
        <v>　</v>
      </c>
      <c r="V30" s="274" t="str">
        <f>IF('入力例（バッジ取得記録一覧）'!BP31&gt;=V$7,"●","　")</f>
        <v>　</v>
      </c>
      <c r="W30" s="299" t="str">
        <f>IF('入力例（バッジ取得記録一覧）'!BQ31&gt;=W$7,"●","　")</f>
        <v>　</v>
      </c>
      <c r="X30" s="299" t="str">
        <f>IF('入力例（バッジ取得記録一覧）'!BR31&gt;=X$7,"●","　")</f>
        <v>　</v>
      </c>
      <c r="Y30" s="35"/>
      <c r="Z30" s="35"/>
      <c r="AA30" s="273" t="str">
        <f>IF('入力例（バッジ取得記録一覧）'!BK31&gt;=AA$7,"●","　")</f>
        <v>　</v>
      </c>
      <c r="AB30" s="274" t="str">
        <f>IF('入力例（バッジ取得記録一覧）'!BL31&gt;=AB$7,"●","　")</f>
        <v>　</v>
      </c>
      <c r="AC30" s="274" t="str">
        <f>IF('入力例（バッジ取得記録一覧）'!BM31&gt;=AC$7,"●","　")</f>
        <v>　</v>
      </c>
      <c r="AD30" s="274" t="str">
        <f>IF('入力例（バッジ取得記録一覧）'!BN31&gt;=AD$7,"●","　")</f>
        <v>　</v>
      </c>
      <c r="AE30" s="274" t="str">
        <f>IF('入力例（バッジ取得記録一覧）'!BO31&gt;=AE$7,"●","　")</f>
        <v>　</v>
      </c>
      <c r="AF30" s="274" t="str">
        <f>IF('入力例（バッジ取得記録一覧）'!BP31&gt;=AF$7,"●","　")</f>
        <v>　</v>
      </c>
      <c r="AG30" s="299" t="str">
        <f>IF('入力例（バッジ取得記録一覧）'!BQ31&gt;=AG$7,"●","　")</f>
        <v>　</v>
      </c>
      <c r="AH30" s="299" t="str">
        <f>IF('入力例（バッジ取得記録一覧）'!BR31&gt;=AH$7,"●","　")</f>
        <v>　</v>
      </c>
      <c r="AI30" s="35"/>
      <c r="AJ30" s="38"/>
      <c r="AK30" s="34"/>
      <c r="AL30" s="34"/>
      <c r="AM30" s="37"/>
      <c r="AN30" s="38"/>
      <c r="AO30" s="34"/>
      <c r="AP30" s="34"/>
      <c r="AQ30" s="34"/>
      <c r="AR30" s="34"/>
      <c r="AS30" s="34"/>
      <c r="AT30" s="34"/>
      <c r="AU30" s="34"/>
      <c r="AV30" s="37"/>
    </row>
    <row r="31" spans="1:48" s="29" customFormat="1" ht="18" customHeight="1">
      <c r="A31" s="22"/>
      <c r="B31" s="30"/>
      <c r="C31" s="31"/>
      <c r="D31" s="256"/>
      <c r="E31" s="229" t="str">
        <f>IF(AJ31="","見",IF(AK31="","初",IF(AL31="",2,IF(AM31="",1,"菊"))))</f>
        <v>見</v>
      </c>
      <c r="F31" s="33"/>
      <c r="G31" s="273" t="str">
        <f>IF('入力例（バッジ取得記録一覧）'!BK32&gt;=G$6,"●","　")</f>
        <v>　</v>
      </c>
      <c r="H31" s="274" t="str">
        <f>IF('入力例（バッジ取得記録一覧）'!BL32&gt;=H$6,"●","　")</f>
        <v>　</v>
      </c>
      <c r="I31" s="274" t="str">
        <f>IF('入力例（バッジ取得記録一覧）'!BM32&gt;=I$6,"●","　")</f>
        <v>　</v>
      </c>
      <c r="J31" s="274" t="str">
        <f>IF('入力例（バッジ取得記録一覧）'!BN32&gt;=J$6,"●","　")</f>
        <v>　</v>
      </c>
      <c r="K31" s="274" t="str">
        <f>IF('入力例（バッジ取得記録一覧）'!BO32&gt;=K$6,"●","　")</f>
        <v>　</v>
      </c>
      <c r="L31" s="274" t="str">
        <f>IF('入力例（バッジ取得記録一覧）'!BP32&gt;=L$6,"●","　")</f>
        <v>　</v>
      </c>
      <c r="M31" s="299" t="str">
        <f>IF('入力例（バッジ取得記録一覧）'!BQ32&gt;=M$6,"●","　")</f>
        <v>　</v>
      </c>
      <c r="N31" s="299" t="str">
        <f>IF('入力例（バッジ取得記録一覧）'!BR32&gt;=N$6,"●","　")</f>
        <v>　</v>
      </c>
      <c r="O31" s="35"/>
      <c r="P31" s="35"/>
      <c r="Q31" s="273" t="str">
        <f>IF('入力例（バッジ取得記録一覧）'!BK32&gt;=Q$7,"●","　")</f>
        <v>　</v>
      </c>
      <c r="R31" s="274" t="str">
        <f>IF('入力例（バッジ取得記録一覧）'!BL32&gt;=R$7,"●","　")</f>
        <v>　</v>
      </c>
      <c r="S31" s="274" t="str">
        <f>IF('入力例（バッジ取得記録一覧）'!BM32&gt;=S$7,"●","　")</f>
        <v>　</v>
      </c>
      <c r="T31" s="274" t="str">
        <f>IF('入力例（バッジ取得記録一覧）'!BN32&gt;=T$7,"●","　")</f>
        <v>　</v>
      </c>
      <c r="U31" s="274" t="str">
        <f>IF('入力例（バッジ取得記録一覧）'!BO32&gt;=U$7,"●","　")</f>
        <v>　</v>
      </c>
      <c r="V31" s="274" t="str">
        <f>IF('入力例（バッジ取得記録一覧）'!BP32&gt;=V$7,"●","　")</f>
        <v>　</v>
      </c>
      <c r="W31" s="299" t="str">
        <f>IF('入力例（バッジ取得記録一覧）'!BQ32&gt;=W$7,"●","　")</f>
        <v>　</v>
      </c>
      <c r="X31" s="299" t="str">
        <f>IF('入力例（バッジ取得記録一覧）'!BR32&gt;=X$7,"●","　")</f>
        <v>　</v>
      </c>
      <c r="Y31" s="35"/>
      <c r="Z31" s="35"/>
      <c r="AA31" s="273" t="str">
        <f>IF('入力例（バッジ取得記録一覧）'!BK32&gt;=AA$7,"●","　")</f>
        <v>　</v>
      </c>
      <c r="AB31" s="274" t="str">
        <f>IF('入力例（バッジ取得記録一覧）'!BL32&gt;=AB$7,"●","　")</f>
        <v>　</v>
      </c>
      <c r="AC31" s="274" t="str">
        <f>IF('入力例（バッジ取得記録一覧）'!BM32&gt;=AC$7,"●","　")</f>
        <v>　</v>
      </c>
      <c r="AD31" s="274" t="str">
        <f>IF('入力例（バッジ取得記録一覧）'!BN32&gt;=AD$7,"●","　")</f>
        <v>　</v>
      </c>
      <c r="AE31" s="274" t="str">
        <f>IF('入力例（バッジ取得記録一覧）'!BO32&gt;=AE$7,"●","　")</f>
        <v>　</v>
      </c>
      <c r="AF31" s="274" t="str">
        <f>IF('入力例（バッジ取得記録一覧）'!BP32&gt;=AF$7,"●","　")</f>
        <v>　</v>
      </c>
      <c r="AG31" s="299" t="str">
        <f>IF('入力例（バッジ取得記録一覧）'!BQ32&gt;=AG$7,"●","　")</f>
        <v>　</v>
      </c>
      <c r="AH31" s="299" t="str">
        <f>IF('入力例（バッジ取得記録一覧）'!BR32&gt;=AH$7,"●","　")</f>
        <v>　</v>
      </c>
      <c r="AI31" s="35"/>
      <c r="AJ31" s="38"/>
      <c r="AK31" s="34"/>
      <c r="AL31" s="34"/>
      <c r="AM31" s="37"/>
      <c r="AN31" s="38"/>
      <c r="AO31" s="34"/>
      <c r="AP31" s="34"/>
      <c r="AQ31" s="34"/>
      <c r="AR31" s="34"/>
      <c r="AS31" s="34"/>
      <c r="AT31" s="34"/>
      <c r="AU31" s="34"/>
      <c r="AV31" s="37"/>
    </row>
    <row r="32" spans="1:48" s="29" customFormat="1" ht="18" customHeight="1">
      <c r="A32" s="22"/>
      <c r="B32" s="39"/>
      <c r="C32" s="40"/>
      <c r="D32" s="41"/>
      <c r="E32" s="230" t="str">
        <f>IF(AJ32="","見",IF(AK32="","初",IF(AL32="",2,IF(AM32="",1,"菊"))))</f>
        <v>見</v>
      </c>
      <c r="F32" s="42"/>
      <c r="G32" s="300" t="str">
        <f>IF(バッジ取得記録!BK33&gt;=G$6,"●","　")</f>
        <v>　</v>
      </c>
      <c r="H32" s="276" t="str">
        <f>IF(バッジ取得記録!BL33&gt;=H$6,"●","　")</f>
        <v>　</v>
      </c>
      <c r="I32" s="276" t="str">
        <f>IF(バッジ取得記録!BM33&gt;=I$6,"●","　")</f>
        <v>　</v>
      </c>
      <c r="J32" s="276" t="str">
        <f>IF(バッジ取得記録!BN33&gt;=J$6,"●","　")</f>
        <v>　</v>
      </c>
      <c r="K32" s="276" t="str">
        <f>IF(バッジ取得記録!BO33&gt;=K$6,"●","　")</f>
        <v>　</v>
      </c>
      <c r="L32" s="276" t="str">
        <f>IF(バッジ取得記録!BP33&gt;=L$6,"●","　")</f>
        <v>　</v>
      </c>
      <c r="M32" s="301" t="str">
        <f>IF(バッジ取得記録!BQ33&gt;=M$6,"●","　")</f>
        <v>　</v>
      </c>
      <c r="N32" s="301" t="str">
        <f>IF(バッジ取得記録!BR33&gt;=N$6,"●","　")</f>
        <v>　</v>
      </c>
      <c r="O32" s="44"/>
      <c r="P32" s="44"/>
      <c r="Q32" s="300" t="str">
        <f>IF(バッジ取得記録!BK33&gt;=Q$7,"●","　")</f>
        <v>　</v>
      </c>
      <c r="R32" s="276" t="str">
        <f>IF(バッジ取得記録!BL33&gt;=R$7,"●","　")</f>
        <v>　</v>
      </c>
      <c r="S32" s="276" t="str">
        <f>IF(バッジ取得記録!BM33&gt;=S$7,"●","　")</f>
        <v>　</v>
      </c>
      <c r="T32" s="276" t="str">
        <f>IF(バッジ取得記録!BN33&gt;=T$7,"●","　")</f>
        <v>　</v>
      </c>
      <c r="U32" s="276" t="str">
        <f>IF(バッジ取得記録!BO33&gt;=U$7,"●","　")</f>
        <v>　</v>
      </c>
      <c r="V32" s="276" t="str">
        <f>IF(バッジ取得記録!BP33&gt;=V$7,"●","　")</f>
        <v>　</v>
      </c>
      <c r="W32" s="301" t="str">
        <f>IF(バッジ取得記録!BQ33&gt;=W$7,"●","　")</f>
        <v>　</v>
      </c>
      <c r="X32" s="301" t="str">
        <f>IF(バッジ取得記録!BR33&gt;=X$7,"●","　")</f>
        <v>　</v>
      </c>
      <c r="Y32" s="44"/>
      <c r="Z32" s="44"/>
      <c r="AA32" s="300" t="str">
        <f>IF(バッジ取得記録!BK33&gt;=AA$7,"●","　")</f>
        <v>　</v>
      </c>
      <c r="AB32" s="276" t="str">
        <f>IF(バッジ取得記録!BL33&gt;=AB$7,"●","　")</f>
        <v>　</v>
      </c>
      <c r="AC32" s="276" t="str">
        <f>IF(バッジ取得記録!BM33&gt;=AC$7,"●","　")</f>
        <v>　</v>
      </c>
      <c r="AD32" s="276" t="str">
        <f>IF(バッジ取得記録!BN33&gt;=AD$7,"●","　")</f>
        <v>　</v>
      </c>
      <c r="AE32" s="276" t="str">
        <f>IF(バッジ取得記録!BO33&gt;=AE$7,"●","　")</f>
        <v>　</v>
      </c>
      <c r="AF32" s="276" t="str">
        <f>IF(バッジ取得記録!BP33&gt;=AF$7,"●","　")</f>
        <v>　</v>
      </c>
      <c r="AG32" s="301" t="str">
        <f>IF(バッジ取得記録!BQ33&gt;=AG$7,"●","　")</f>
        <v>　</v>
      </c>
      <c r="AH32" s="301" t="str">
        <f>IF(バッジ取得記録!BR33&gt;=AH$7,"●","　")</f>
        <v>　</v>
      </c>
      <c r="AI32" s="44"/>
      <c r="AJ32" s="45"/>
      <c r="AK32" s="82"/>
      <c r="AL32" s="82"/>
      <c r="AM32" s="46"/>
      <c r="AN32" s="45"/>
      <c r="AO32" s="43"/>
      <c r="AP32" s="43"/>
      <c r="AQ32" s="43"/>
      <c r="AR32" s="43"/>
      <c r="AS32" s="43"/>
      <c r="AT32" s="43"/>
      <c r="AU32" s="43"/>
      <c r="AV32" s="46"/>
    </row>
    <row r="33" spans="1:76" s="29" customFormat="1" ht="18" customHeight="1">
      <c r="A33" s="22"/>
      <c r="B33" s="30"/>
      <c r="C33" s="31"/>
      <c r="D33" s="32"/>
      <c r="E33" s="229" t="str">
        <f>IF(AJ33="","見",IF(AK33="","初",IF(AL33="",2,IF(AM33="",1,"菊"))))</f>
        <v>見</v>
      </c>
      <c r="F33" s="33"/>
      <c r="G33" s="273" t="str">
        <f>IF(バッジ取得記録!BK34&gt;=G$6,"●","　")</f>
        <v>　</v>
      </c>
      <c r="H33" s="274" t="str">
        <f>IF(バッジ取得記録!BL34&gt;=H$6,"●","　")</f>
        <v>　</v>
      </c>
      <c r="I33" s="274" t="str">
        <f>IF(バッジ取得記録!BM34&gt;=I$6,"●","　")</f>
        <v>　</v>
      </c>
      <c r="J33" s="274" t="str">
        <f>IF(バッジ取得記録!BN34&gt;=J$6,"●","　")</f>
        <v>　</v>
      </c>
      <c r="K33" s="274" t="str">
        <f>IF(バッジ取得記録!BO34&gt;=K$6,"●","　")</f>
        <v>　</v>
      </c>
      <c r="L33" s="274" t="str">
        <f>IF(バッジ取得記録!BP34&gt;=L$6,"●","　")</f>
        <v>　</v>
      </c>
      <c r="M33" s="299" t="str">
        <f>IF(バッジ取得記録!BQ34&gt;=M$6,"●","　")</f>
        <v>　</v>
      </c>
      <c r="N33" s="299" t="str">
        <f>IF(バッジ取得記録!BR34&gt;=N$6,"●","　")</f>
        <v>　</v>
      </c>
      <c r="O33" s="35"/>
      <c r="P33" s="35"/>
      <c r="Q33" s="273" t="str">
        <f>IF(バッジ取得記録!BK34&gt;=Q$7,"●","　")</f>
        <v>　</v>
      </c>
      <c r="R33" s="274" t="str">
        <f>IF(バッジ取得記録!BL34&gt;=R$7,"●","　")</f>
        <v>　</v>
      </c>
      <c r="S33" s="274" t="str">
        <f>IF(バッジ取得記録!BM34&gt;=S$7,"●","　")</f>
        <v>　</v>
      </c>
      <c r="T33" s="274" t="str">
        <f>IF(バッジ取得記録!BN34&gt;=T$7,"●","　")</f>
        <v>　</v>
      </c>
      <c r="U33" s="274" t="str">
        <f>IF(バッジ取得記録!BO34&gt;=U$7,"●","　")</f>
        <v>　</v>
      </c>
      <c r="V33" s="274" t="str">
        <f>IF(バッジ取得記録!BP34&gt;=V$7,"●","　")</f>
        <v>　</v>
      </c>
      <c r="W33" s="299" t="str">
        <f>IF(バッジ取得記録!BQ34&gt;=W$7,"●","　")</f>
        <v>　</v>
      </c>
      <c r="X33" s="299" t="str">
        <f>IF(バッジ取得記録!BR34&gt;=X$7,"●","　")</f>
        <v>　</v>
      </c>
      <c r="Y33" s="35"/>
      <c r="Z33" s="35"/>
      <c r="AA33" s="273" t="str">
        <f>IF(バッジ取得記録!BK34&gt;=AA$7,"●","　")</f>
        <v>　</v>
      </c>
      <c r="AB33" s="274" t="str">
        <f>IF(バッジ取得記録!BL34&gt;=AB$7,"●","　")</f>
        <v>　</v>
      </c>
      <c r="AC33" s="274" t="str">
        <f>IF(バッジ取得記録!BM34&gt;=AC$7,"●","　")</f>
        <v>　</v>
      </c>
      <c r="AD33" s="274" t="str">
        <f>IF(バッジ取得記録!BN34&gt;=AD$7,"●","　")</f>
        <v>　</v>
      </c>
      <c r="AE33" s="274" t="str">
        <f>IF(バッジ取得記録!BO34&gt;=AE$7,"●","　")</f>
        <v>　</v>
      </c>
      <c r="AF33" s="274" t="str">
        <f>IF(バッジ取得記録!BP34&gt;=AF$7,"●","　")</f>
        <v>　</v>
      </c>
      <c r="AG33" s="299" t="str">
        <f>IF(バッジ取得記録!BQ34&gt;=AG$7,"●","　")</f>
        <v>　</v>
      </c>
      <c r="AH33" s="299" t="str">
        <f>IF(バッジ取得記録!BR34&gt;=AH$7,"●","　")</f>
        <v>　</v>
      </c>
      <c r="AI33" s="35"/>
      <c r="AJ33" s="38"/>
      <c r="AK33" s="34"/>
      <c r="AL33" s="34"/>
      <c r="AM33" s="37"/>
      <c r="AN33" s="38"/>
      <c r="AO33" s="34"/>
      <c r="AP33" s="34"/>
      <c r="AQ33" s="34"/>
      <c r="AR33" s="34"/>
      <c r="AS33" s="34"/>
      <c r="AT33" s="34"/>
      <c r="AU33" s="34"/>
      <c r="AV33" s="37"/>
    </row>
    <row r="34" spans="1:76" s="29" customFormat="1" ht="18" customHeight="1">
      <c r="A34" s="22"/>
      <c r="B34" s="30"/>
      <c r="C34" s="31"/>
      <c r="D34" s="32"/>
      <c r="E34" s="229" t="str">
        <f>IF(AJ34="","見",IF(AK34="","初",IF(AL34="",2,IF(AM34="",1,"菊"))))</f>
        <v>見</v>
      </c>
      <c r="F34" s="33"/>
      <c r="G34" s="273" t="str">
        <f>IF(バッジ取得記録!BK35&gt;=G$6,"●","　")</f>
        <v>　</v>
      </c>
      <c r="H34" s="274" t="str">
        <f>IF(バッジ取得記録!BL35&gt;=H$6,"●","　")</f>
        <v>　</v>
      </c>
      <c r="I34" s="274" t="str">
        <f>IF(バッジ取得記録!BM35&gt;=I$6,"●","　")</f>
        <v>　</v>
      </c>
      <c r="J34" s="274" t="str">
        <f>IF(バッジ取得記録!BN35&gt;=J$6,"●","　")</f>
        <v>　</v>
      </c>
      <c r="K34" s="274" t="str">
        <f>IF(バッジ取得記録!BO35&gt;=K$6,"●","　")</f>
        <v>　</v>
      </c>
      <c r="L34" s="274" t="str">
        <f>IF(バッジ取得記録!BP35&gt;=L$6,"●","　")</f>
        <v>　</v>
      </c>
      <c r="M34" s="299" t="str">
        <f>IF(バッジ取得記録!BQ35&gt;=M$6,"●","　")</f>
        <v>　</v>
      </c>
      <c r="N34" s="299" t="str">
        <f>IF(バッジ取得記録!BR35&gt;=N$6,"●","　")</f>
        <v>　</v>
      </c>
      <c r="O34" s="35"/>
      <c r="P34" s="35"/>
      <c r="Q34" s="273" t="str">
        <f>IF(バッジ取得記録!BK35&gt;=Q$7,"●","　")</f>
        <v>　</v>
      </c>
      <c r="R34" s="274" t="str">
        <f>IF(バッジ取得記録!BL35&gt;=R$7,"●","　")</f>
        <v>　</v>
      </c>
      <c r="S34" s="274" t="str">
        <f>IF(バッジ取得記録!BM35&gt;=S$7,"●","　")</f>
        <v>　</v>
      </c>
      <c r="T34" s="274" t="str">
        <f>IF(バッジ取得記録!BN35&gt;=T$7,"●","　")</f>
        <v>　</v>
      </c>
      <c r="U34" s="274" t="str">
        <f>IF(バッジ取得記録!BO35&gt;=U$7,"●","　")</f>
        <v>　</v>
      </c>
      <c r="V34" s="274" t="str">
        <f>IF(バッジ取得記録!BP35&gt;=V$7,"●","　")</f>
        <v>　</v>
      </c>
      <c r="W34" s="299" t="str">
        <f>IF(バッジ取得記録!BQ35&gt;=W$7,"●","　")</f>
        <v>　</v>
      </c>
      <c r="X34" s="299" t="str">
        <f>IF(バッジ取得記録!BR35&gt;=X$7,"●","　")</f>
        <v>　</v>
      </c>
      <c r="Y34" s="35"/>
      <c r="Z34" s="35"/>
      <c r="AA34" s="273" t="str">
        <f>IF(バッジ取得記録!BK35&gt;=AA$7,"●","　")</f>
        <v>　</v>
      </c>
      <c r="AB34" s="274" t="str">
        <f>IF(バッジ取得記録!BL35&gt;=AB$7,"●","　")</f>
        <v>　</v>
      </c>
      <c r="AC34" s="274" t="str">
        <f>IF(バッジ取得記録!BM35&gt;=AC$7,"●","　")</f>
        <v>　</v>
      </c>
      <c r="AD34" s="274" t="str">
        <f>IF(バッジ取得記録!BN35&gt;=AD$7,"●","　")</f>
        <v>　</v>
      </c>
      <c r="AE34" s="274" t="str">
        <f>IF(バッジ取得記録!BO35&gt;=AE$7,"●","　")</f>
        <v>　</v>
      </c>
      <c r="AF34" s="274" t="str">
        <f>IF(バッジ取得記録!BP35&gt;=AF$7,"●","　")</f>
        <v>　</v>
      </c>
      <c r="AG34" s="299" t="str">
        <f>IF(バッジ取得記録!BQ35&gt;=AG$7,"●","　")</f>
        <v>　</v>
      </c>
      <c r="AH34" s="299" t="str">
        <f>IF(バッジ取得記録!BR35&gt;=AH$7,"●","　")</f>
        <v>　</v>
      </c>
      <c r="AI34" s="35"/>
      <c r="AJ34" s="38"/>
      <c r="AK34" s="34"/>
      <c r="AL34" s="34"/>
      <c r="AM34" s="37"/>
      <c r="AN34" s="38"/>
      <c r="AO34" s="34"/>
      <c r="AP34" s="34"/>
      <c r="AQ34" s="34"/>
      <c r="AR34" s="34"/>
      <c r="AS34" s="34"/>
      <c r="AT34" s="34"/>
      <c r="AU34" s="34"/>
      <c r="AV34" s="37"/>
    </row>
    <row r="35" spans="1:76" s="29" customFormat="1" ht="18" customHeight="1">
      <c r="A35" s="22"/>
      <c r="B35" s="30"/>
      <c r="C35" s="31"/>
      <c r="D35" s="32"/>
      <c r="E35" s="229" t="str">
        <f>IF(AJ35="","見",IF(AK35="","初",IF(AL35="",2,IF(AM35="",1,"菊"))))</f>
        <v>見</v>
      </c>
      <c r="F35" s="33"/>
      <c r="G35" s="273" t="str">
        <f>IF(バッジ取得記録!BK36&gt;=G$6,"●","　")</f>
        <v>　</v>
      </c>
      <c r="H35" s="274" t="str">
        <f>IF(バッジ取得記録!BL36&gt;=H$6,"●","　")</f>
        <v>　</v>
      </c>
      <c r="I35" s="274" t="str">
        <f>IF(バッジ取得記録!BM36&gt;=I$6,"●","　")</f>
        <v>　</v>
      </c>
      <c r="J35" s="274" t="str">
        <f>IF(バッジ取得記録!BN36&gt;=J$6,"●","　")</f>
        <v>　</v>
      </c>
      <c r="K35" s="274" t="str">
        <f>IF(バッジ取得記録!BO36&gt;=K$6,"●","　")</f>
        <v>　</v>
      </c>
      <c r="L35" s="274" t="str">
        <f>IF(バッジ取得記録!BP36&gt;=L$6,"●","　")</f>
        <v>　</v>
      </c>
      <c r="M35" s="299" t="str">
        <f>IF(バッジ取得記録!BQ36&gt;=M$6,"●","　")</f>
        <v>　</v>
      </c>
      <c r="N35" s="299" t="str">
        <f>IF(バッジ取得記録!BR36&gt;=N$6,"●","　")</f>
        <v>　</v>
      </c>
      <c r="O35" s="35"/>
      <c r="P35" s="35"/>
      <c r="Q35" s="273" t="str">
        <f>IF(バッジ取得記録!BK36&gt;=Q$7,"●","　")</f>
        <v>　</v>
      </c>
      <c r="R35" s="274" t="str">
        <f>IF(バッジ取得記録!BL36&gt;=R$7,"●","　")</f>
        <v>　</v>
      </c>
      <c r="S35" s="274" t="str">
        <f>IF(バッジ取得記録!BM36&gt;=S$7,"●","　")</f>
        <v>　</v>
      </c>
      <c r="T35" s="274" t="str">
        <f>IF(バッジ取得記録!BN36&gt;=T$7,"●","　")</f>
        <v>　</v>
      </c>
      <c r="U35" s="274" t="str">
        <f>IF(バッジ取得記録!BO36&gt;=U$7,"●","　")</f>
        <v>　</v>
      </c>
      <c r="V35" s="274" t="str">
        <f>IF(バッジ取得記録!BP36&gt;=V$7,"●","　")</f>
        <v>　</v>
      </c>
      <c r="W35" s="299" t="str">
        <f>IF(バッジ取得記録!BQ36&gt;=W$7,"●","　")</f>
        <v>　</v>
      </c>
      <c r="X35" s="299" t="str">
        <f>IF(バッジ取得記録!BR36&gt;=X$7,"●","　")</f>
        <v>　</v>
      </c>
      <c r="Y35" s="35"/>
      <c r="Z35" s="35"/>
      <c r="AA35" s="273" t="str">
        <f>IF(バッジ取得記録!BK36&gt;=AA$7,"●","　")</f>
        <v>　</v>
      </c>
      <c r="AB35" s="274" t="str">
        <f>IF(バッジ取得記録!BL36&gt;=AB$7,"●","　")</f>
        <v>　</v>
      </c>
      <c r="AC35" s="274" t="str">
        <f>IF(バッジ取得記録!BM36&gt;=AC$7,"●","　")</f>
        <v>　</v>
      </c>
      <c r="AD35" s="274" t="str">
        <f>IF(バッジ取得記録!BN36&gt;=AD$7,"●","　")</f>
        <v>　</v>
      </c>
      <c r="AE35" s="274" t="str">
        <f>IF(バッジ取得記録!BO36&gt;=AE$7,"●","　")</f>
        <v>　</v>
      </c>
      <c r="AF35" s="274" t="str">
        <f>IF(バッジ取得記録!BP36&gt;=AF$7,"●","　")</f>
        <v>　</v>
      </c>
      <c r="AG35" s="299" t="str">
        <f>IF(バッジ取得記録!BQ36&gt;=AG$7,"●","　")</f>
        <v>　</v>
      </c>
      <c r="AH35" s="299" t="str">
        <f>IF(バッジ取得記録!BR36&gt;=AH$7,"●","　")</f>
        <v>　</v>
      </c>
      <c r="AI35" s="35"/>
      <c r="AJ35" s="36"/>
      <c r="AK35" s="34"/>
      <c r="AL35" s="34"/>
      <c r="AM35" s="37"/>
      <c r="AN35" s="38"/>
      <c r="AO35" s="34"/>
      <c r="AP35" s="34"/>
      <c r="AQ35" s="34"/>
      <c r="AR35" s="34"/>
      <c r="AS35" s="34"/>
      <c r="AT35" s="34"/>
      <c r="AU35" s="34"/>
      <c r="AV35" s="37"/>
    </row>
    <row r="36" spans="1:76" s="29" customFormat="1" ht="18" customHeight="1">
      <c r="A36" s="22"/>
      <c r="B36" s="30"/>
      <c r="C36" s="31"/>
      <c r="D36" s="32"/>
      <c r="E36" s="229" t="str">
        <f>IF(AJ36="","見",IF(AK36="","初",IF(AL36="",2,IF(AM36="",1,"菊"))))</f>
        <v>見</v>
      </c>
      <c r="F36" s="33"/>
      <c r="G36" s="273" t="str">
        <f>IF(バッジ取得記録!BK37&gt;=G$6,"●","　")</f>
        <v>　</v>
      </c>
      <c r="H36" s="274" t="str">
        <f>IF(バッジ取得記録!BL37&gt;=H$6,"●","　")</f>
        <v>　</v>
      </c>
      <c r="I36" s="274" t="str">
        <f>IF(バッジ取得記録!BM37&gt;=I$6,"●","　")</f>
        <v>　</v>
      </c>
      <c r="J36" s="274" t="str">
        <f>IF(バッジ取得記録!BN37&gt;=J$6,"●","　")</f>
        <v>　</v>
      </c>
      <c r="K36" s="274" t="str">
        <f>IF(バッジ取得記録!BO37&gt;=K$6,"●","　")</f>
        <v>　</v>
      </c>
      <c r="L36" s="274" t="str">
        <f>IF(バッジ取得記録!BP37&gt;=L$6,"●","　")</f>
        <v>　</v>
      </c>
      <c r="M36" s="299" t="str">
        <f>IF(バッジ取得記録!BQ37&gt;=M$6,"●","　")</f>
        <v>　</v>
      </c>
      <c r="N36" s="299" t="str">
        <f>IF(バッジ取得記録!BR37&gt;=N$6,"●","　")</f>
        <v>　</v>
      </c>
      <c r="O36" s="35"/>
      <c r="P36" s="35"/>
      <c r="Q36" s="273" t="str">
        <f>IF(バッジ取得記録!BK37&gt;=Q$7,"●","　")</f>
        <v>　</v>
      </c>
      <c r="R36" s="274" t="str">
        <f>IF(バッジ取得記録!BL37&gt;=R$7,"●","　")</f>
        <v>　</v>
      </c>
      <c r="S36" s="274" t="str">
        <f>IF(バッジ取得記録!BM37&gt;=S$7,"●","　")</f>
        <v>　</v>
      </c>
      <c r="T36" s="274" t="str">
        <f>IF(バッジ取得記録!BN37&gt;=T$7,"●","　")</f>
        <v>　</v>
      </c>
      <c r="U36" s="274" t="str">
        <f>IF(バッジ取得記録!BO37&gt;=U$7,"●","　")</f>
        <v>　</v>
      </c>
      <c r="V36" s="274" t="str">
        <f>IF(バッジ取得記録!BP37&gt;=V$7,"●","　")</f>
        <v>　</v>
      </c>
      <c r="W36" s="299" t="str">
        <f>IF(バッジ取得記録!BQ37&gt;=W$7,"●","　")</f>
        <v>　</v>
      </c>
      <c r="X36" s="299" t="str">
        <f>IF(バッジ取得記録!BR37&gt;=X$7,"●","　")</f>
        <v>　</v>
      </c>
      <c r="Y36" s="35"/>
      <c r="Z36" s="35"/>
      <c r="AA36" s="273" t="str">
        <f>IF(バッジ取得記録!BK37&gt;=AA$7,"●","　")</f>
        <v>　</v>
      </c>
      <c r="AB36" s="274" t="str">
        <f>IF(バッジ取得記録!BL37&gt;=AB$7,"●","　")</f>
        <v>　</v>
      </c>
      <c r="AC36" s="274" t="str">
        <f>IF(バッジ取得記録!BM37&gt;=AC$7,"●","　")</f>
        <v>　</v>
      </c>
      <c r="AD36" s="274" t="str">
        <f>IF(バッジ取得記録!BN37&gt;=AD$7,"●","　")</f>
        <v>　</v>
      </c>
      <c r="AE36" s="274" t="str">
        <f>IF(バッジ取得記録!BO37&gt;=AE$7,"●","　")</f>
        <v>　</v>
      </c>
      <c r="AF36" s="274" t="str">
        <f>IF(バッジ取得記録!BP37&gt;=AF$7,"●","　")</f>
        <v>　</v>
      </c>
      <c r="AG36" s="299" t="str">
        <f>IF(バッジ取得記録!BQ37&gt;=AG$7,"●","　")</f>
        <v>　</v>
      </c>
      <c r="AH36" s="299" t="str">
        <f>IF(バッジ取得記録!BR37&gt;=AH$7,"●","　")</f>
        <v>　</v>
      </c>
      <c r="AI36" s="35"/>
      <c r="AJ36" s="38"/>
      <c r="AK36" s="34"/>
      <c r="AL36" s="34"/>
      <c r="AM36" s="37"/>
      <c r="AN36" s="38"/>
      <c r="AO36" s="34"/>
      <c r="AP36" s="34"/>
      <c r="AQ36" s="34"/>
      <c r="AR36" s="34"/>
      <c r="AS36" s="34"/>
      <c r="AT36" s="34"/>
      <c r="AU36" s="34"/>
      <c r="AV36" s="37"/>
    </row>
    <row r="37" spans="1:76" s="29" customFormat="1" ht="18" customHeight="1">
      <c r="A37" s="22"/>
      <c r="B37" s="30"/>
      <c r="C37" s="31"/>
      <c r="D37" s="32"/>
      <c r="E37" s="229" t="str">
        <f>IF(AJ37="","見",IF(AK37="","初",IF(AL37="",2,IF(AM37="",1,"菊"))))</f>
        <v>見</v>
      </c>
      <c r="F37" s="33"/>
      <c r="G37" s="273" t="str">
        <f>IF(バッジ取得記録!BK38&gt;=G$6,"●","　")</f>
        <v>　</v>
      </c>
      <c r="H37" s="274" t="str">
        <f>IF(バッジ取得記録!BL38&gt;=H$6,"●","　")</f>
        <v>　</v>
      </c>
      <c r="I37" s="274" t="str">
        <f>IF(バッジ取得記録!BM38&gt;=I$6,"●","　")</f>
        <v>　</v>
      </c>
      <c r="J37" s="274" t="str">
        <f>IF(バッジ取得記録!BN38&gt;=J$6,"●","　")</f>
        <v>　</v>
      </c>
      <c r="K37" s="274" t="str">
        <f>IF(バッジ取得記録!BO38&gt;=K$6,"●","　")</f>
        <v>　</v>
      </c>
      <c r="L37" s="274" t="str">
        <f>IF(バッジ取得記録!BP38&gt;=L$6,"●","　")</f>
        <v>　</v>
      </c>
      <c r="M37" s="299" t="str">
        <f>IF(バッジ取得記録!BQ38&gt;=M$6,"●","　")</f>
        <v>　</v>
      </c>
      <c r="N37" s="299" t="str">
        <f>IF(バッジ取得記録!BR38&gt;=N$6,"●","　")</f>
        <v>　</v>
      </c>
      <c r="O37" s="35"/>
      <c r="P37" s="35"/>
      <c r="Q37" s="273" t="str">
        <f>IF(バッジ取得記録!BK38&gt;=Q$7,"●","　")</f>
        <v>　</v>
      </c>
      <c r="R37" s="274" t="str">
        <f>IF(バッジ取得記録!BL38&gt;=R$7,"●","　")</f>
        <v>　</v>
      </c>
      <c r="S37" s="274" t="str">
        <f>IF(バッジ取得記録!BM38&gt;=S$7,"●","　")</f>
        <v>　</v>
      </c>
      <c r="T37" s="274" t="str">
        <f>IF(バッジ取得記録!BN38&gt;=T$7,"●","　")</f>
        <v>　</v>
      </c>
      <c r="U37" s="274" t="str">
        <f>IF(バッジ取得記録!BO38&gt;=U$7,"●","　")</f>
        <v>　</v>
      </c>
      <c r="V37" s="274" t="str">
        <f>IF(バッジ取得記録!BP38&gt;=V$7,"●","　")</f>
        <v>　</v>
      </c>
      <c r="W37" s="299" t="str">
        <f>IF(バッジ取得記録!BQ38&gt;=W$7,"●","　")</f>
        <v>　</v>
      </c>
      <c r="X37" s="299" t="str">
        <f>IF(バッジ取得記録!BR38&gt;=X$7,"●","　")</f>
        <v>　</v>
      </c>
      <c r="Y37" s="35"/>
      <c r="Z37" s="35"/>
      <c r="AA37" s="273" t="str">
        <f>IF(バッジ取得記録!BK38&gt;=AA$7,"●","　")</f>
        <v>　</v>
      </c>
      <c r="AB37" s="274" t="str">
        <f>IF(バッジ取得記録!BL38&gt;=AB$7,"●","　")</f>
        <v>　</v>
      </c>
      <c r="AC37" s="274" t="str">
        <f>IF(バッジ取得記録!BM38&gt;=AC$7,"●","　")</f>
        <v>　</v>
      </c>
      <c r="AD37" s="274" t="str">
        <f>IF(バッジ取得記録!BN38&gt;=AD$7,"●","　")</f>
        <v>　</v>
      </c>
      <c r="AE37" s="274" t="str">
        <f>IF(バッジ取得記録!BO38&gt;=AE$7,"●","　")</f>
        <v>　</v>
      </c>
      <c r="AF37" s="274" t="str">
        <f>IF(バッジ取得記録!BP38&gt;=AF$7,"●","　")</f>
        <v>　</v>
      </c>
      <c r="AG37" s="299" t="str">
        <f>IF(バッジ取得記録!BQ38&gt;=AG$7,"●","　")</f>
        <v>　</v>
      </c>
      <c r="AH37" s="299" t="str">
        <f>IF(バッジ取得記録!BR38&gt;=AH$7,"●","　")</f>
        <v>　</v>
      </c>
      <c r="AI37" s="35"/>
      <c r="AJ37" s="38"/>
      <c r="AK37" s="34"/>
      <c r="AL37" s="34"/>
      <c r="AM37" s="37"/>
      <c r="AN37" s="38"/>
      <c r="AO37" s="34"/>
      <c r="AP37" s="34"/>
      <c r="AQ37" s="34"/>
      <c r="AR37" s="34"/>
      <c r="AS37" s="34"/>
      <c r="AT37" s="34"/>
      <c r="AU37" s="34"/>
      <c r="AV37" s="37"/>
    </row>
    <row r="38" spans="1:76" s="29" customFormat="1" ht="18" customHeight="1">
      <c r="A38" s="22"/>
      <c r="B38" s="30"/>
      <c r="C38" s="31"/>
      <c r="D38" s="32"/>
      <c r="E38" s="229" t="str">
        <f>IF(AJ38="","見",IF(AK38="","初",IF(AL38="",2,IF(AM38="",1,"菊"))))</f>
        <v>見</v>
      </c>
      <c r="F38" s="33"/>
      <c r="G38" s="273" t="str">
        <f>IF(バッジ取得記録!BK39&gt;=G$6,"●","　")</f>
        <v>　</v>
      </c>
      <c r="H38" s="274" t="str">
        <f>IF(バッジ取得記録!BL39&gt;=H$6,"●","　")</f>
        <v>　</v>
      </c>
      <c r="I38" s="274" t="str">
        <f>IF(バッジ取得記録!BM39&gt;=I$6,"●","　")</f>
        <v>　</v>
      </c>
      <c r="J38" s="274" t="str">
        <f>IF(バッジ取得記録!BN39&gt;=J$6,"●","　")</f>
        <v>　</v>
      </c>
      <c r="K38" s="274" t="str">
        <f>IF(バッジ取得記録!BO39&gt;=K$6,"●","　")</f>
        <v>　</v>
      </c>
      <c r="L38" s="274" t="str">
        <f>IF(バッジ取得記録!BP39&gt;=L$6,"●","　")</f>
        <v>　</v>
      </c>
      <c r="M38" s="299" t="str">
        <f>IF(バッジ取得記録!BQ39&gt;=M$6,"●","　")</f>
        <v>　</v>
      </c>
      <c r="N38" s="299" t="str">
        <f>IF(バッジ取得記録!BR39&gt;=N$6,"●","　")</f>
        <v>　</v>
      </c>
      <c r="O38" s="35"/>
      <c r="P38" s="35"/>
      <c r="Q38" s="273" t="str">
        <f>IF(バッジ取得記録!BK39&gt;=Q$7,"●","　")</f>
        <v>　</v>
      </c>
      <c r="R38" s="274" t="str">
        <f>IF(バッジ取得記録!BL39&gt;=R$7,"●","　")</f>
        <v>　</v>
      </c>
      <c r="S38" s="274" t="str">
        <f>IF(バッジ取得記録!BM39&gt;=S$7,"●","　")</f>
        <v>　</v>
      </c>
      <c r="T38" s="274" t="str">
        <f>IF(バッジ取得記録!BN39&gt;=T$7,"●","　")</f>
        <v>　</v>
      </c>
      <c r="U38" s="274" t="str">
        <f>IF(バッジ取得記録!BO39&gt;=U$7,"●","　")</f>
        <v>　</v>
      </c>
      <c r="V38" s="274" t="str">
        <f>IF(バッジ取得記録!BP39&gt;=V$7,"●","　")</f>
        <v>　</v>
      </c>
      <c r="W38" s="299" t="str">
        <f>IF(バッジ取得記録!BQ39&gt;=W$7,"●","　")</f>
        <v>　</v>
      </c>
      <c r="X38" s="299" t="str">
        <f>IF(バッジ取得記録!BR39&gt;=X$7,"●","　")</f>
        <v>　</v>
      </c>
      <c r="Y38" s="35"/>
      <c r="Z38" s="35"/>
      <c r="AA38" s="273" t="str">
        <f>IF(バッジ取得記録!BK39&gt;=AA$7,"●","　")</f>
        <v>　</v>
      </c>
      <c r="AB38" s="274" t="str">
        <f>IF(バッジ取得記録!BL39&gt;=AB$7,"●","　")</f>
        <v>　</v>
      </c>
      <c r="AC38" s="274" t="str">
        <f>IF(バッジ取得記録!BM39&gt;=AC$7,"●","　")</f>
        <v>　</v>
      </c>
      <c r="AD38" s="274" t="str">
        <f>IF(バッジ取得記録!BN39&gt;=AD$7,"●","　")</f>
        <v>　</v>
      </c>
      <c r="AE38" s="274" t="str">
        <f>IF(バッジ取得記録!BO39&gt;=AE$7,"●","　")</f>
        <v>　</v>
      </c>
      <c r="AF38" s="274" t="str">
        <f>IF(バッジ取得記録!BP39&gt;=AF$7,"●","　")</f>
        <v>　</v>
      </c>
      <c r="AG38" s="299" t="str">
        <f>IF(バッジ取得記録!BQ39&gt;=AG$7,"●","　")</f>
        <v>　</v>
      </c>
      <c r="AH38" s="299" t="str">
        <f>IF(バッジ取得記録!BR39&gt;=AH$7,"●","　")</f>
        <v>　</v>
      </c>
      <c r="AI38" s="35"/>
      <c r="AJ38" s="38"/>
      <c r="AK38" s="34"/>
      <c r="AL38" s="34"/>
      <c r="AM38" s="37"/>
      <c r="AN38" s="38"/>
      <c r="AO38" s="34"/>
      <c r="AP38" s="34"/>
      <c r="AQ38" s="34"/>
      <c r="AR38" s="34"/>
      <c r="AS38" s="34"/>
      <c r="AT38" s="34"/>
      <c r="AU38" s="34"/>
      <c r="AV38" s="37"/>
    </row>
    <row r="39" spans="1:76" ht="20" thickBot="1">
      <c r="B39" s="47"/>
      <c r="C39" s="48"/>
      <c r="D39" s="49"/>
      <c r="E39" s="291" t="str">
        <f>IF(AJ39="","見",IF(AK39="","初",IF(AL39="",2,IF(AM39="",1,"菊"))))</f>
        <v>見</v>
      </c>
      <c r="F39" s="50"/>
      <c r="G39" s="302" t="str">
        <f>IF(バッジ取得記録!BK40&gt;=G$6,"●","　")</f>
        <v>　</v>
      </c>
      <c r="H39" s="303" t="str">
        <f>IF(バッジ取得記録!BL40&gt;=H$6,"●","　")</f>
        <v>　</v>
      </c>
      <c r="I39" s="303" t="str">
        <f>IF(バッジ取得記録!BM40&gt;=I$6,"●","　")</f>
        <v>　</v>
      </c>
      <c r="J39" s="303" t="str">
        <f>IF(バッジ取得記録!BN40&gt;=J$6,"●","　")</f>
        <v>　</v>
      </c>
      <c r="K39" s="303" t="str">
        <f>IF(バッジ取得記録!BO40&gt;=K$6,"●","　")</f>
        <v>　</v>
      </c>
      <c r="L39" s="303" t="str">
        <f>IF(バッジ取得記録!BP40&gt;=L$6,"●","　")</f>
        <v>　</v>
      </c>
      <c r="M39" s="304" t="str">
        <f>IF(バッジ取得記録!BQ40&gt;=M$6,"●","　")</f>
        <v>　</v>
      </c>
      <c r="N39" s="304" t="str">
        <f>IF(バッジ取得記録!BR40&gt;=N$6,"●","　")</f>
        <v>　</v>
      </c>
      <c r="O39" s="52"/>
      <c r="P39" s="52"/>
      <c r="Q39" s="302" t="str">
        <f>IF(バッジ取得記録!BK40&gt;=Q$7,"●","　")</f>
        <v>　</v>
      </c>
      <c r="R39" s="303" t="str">
        <f>IF(バッジ取得記録!BL40&gt;=R$7,"●","　")</f>
        <v>　</v>
      </c>
      <c r="S39" s="303" t="str">
        <f>IF(バッジ取得記録!BM40&gt;=S$7,"●","　")</f>
        <v>　</v>
      </c>
      <c r="T39" s="303" t="str">
        <f>IF(バッジ取得記録!BN40&gt;=T$7,"●","　")</f>
        <v>　</v>
      </c>
      <c r="U39" s="303" t="str">
        <f>IF(バッジ取得記録!BO40&gt;=U$7,"●","　")</f>
        <v>　</v>
      </c>
      <c r="V39" s="303" t="str">
        <f>IF(バッジ取得記録!BP40&gt;=V$7,"●","　")</f>
        <v>　</v>
      </c>
      <c r="W39" s="304" t="str">
        <f>IF(バッジ取得記録!BQ40&gt;=W$7,"●","　")</f>
        <v>　</v>
      </c>
      <c r="X39" s="304" t="str">
        <f>IF(バッジ取得記録!BR40&gt;=X$7,"●","　")</f>
        <v>　</v>
      </c>
      <c r="Y39" s="52"/>
      <c r="Z39" s="52"/>
      <c r="AA39" s="302" t="str">
        <f>IF(バッジ取得記録!BK40&gt;=AA$7,"●","　")</f>
        <v>　</v>
      </c>
      <c r="AB39" s="303" t="str">
        <f>IF(バッジ取得記録!BL40&gt;=AB$7,"●","　")</f>
        <v>　</v>
      </c>
      <c r="AC39" s="303" t="str">
        <f>IF(バッジ取得記録!BM40&gt;=AC$7,"●","　")</f>
        <v>　</v>
      </c>
      <c r="AD39" s="303" t="str">
        <f>IF(バッジ取得記録!BN40&gt;=AD$7,"●","　")</f>
        <v>　</v>
      </c>
      <c r="AE39" s="303" t="str">
        <f>IF(バッジ取得記録!BO40&gt;=AE$7,"●","　")</f>
        <v>　</v>
      </c>
      <c r="AF39" s="303" t="str">
        <f>IF(バッジ取得記録!BP40&gt;=AF$7,"●","　")</f>
        <v>　</v>
      </c>
      <c r="AG39" s="304" t="str">
        <f>IF(バッジ取得記録!BQ40&gt;=AG$7,"●","　")</f>
        <v>　</v>
      </c>
      <c r="AH39" s="304" t="str">
        <f>IF(バッジ取得記録!BR40&gt;=AH$7,"●","　")</f>
        <v>　</v>
      </c>
      <c r="AI39" s="52"/>
      <c r="AJ39" s="53"/>
      <c r="AK39" s="51"/>
      <c r="AL39" s="51"/>
      <c r="AM39" s="54"/>
      <c r="AN39" s="53"/>
      <c r="AO39" s="51"/>
      <c r="AP39" s="51"/>
      <c r="AQ39" s="51"/>
      <c r="AR39" s="51"/>
      <c r="AS39" s="51"/>
      <c r="AT39" s="51"/>
      <c r="AU39" s="51"/>
      <c r="AV39" s="54"/>
    </row>
    <row r="40" spans="1:76">
      <c r="E40" s="2" t="s">
        <v>153</v>
      </c>
    </row>
    <row r="43" spans="1:76">
      <c r="B43" s="266" t="s">
        <v>156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>
      <c r="B44" s="266" t="s">
        <v>155</v>
      </c>
    </row>
    <row r="45" spans="1:76">
      <c r="B45" s="266" t="s">
        <v>162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1:76">
      <c r="B46" s="266" t="s">
        <v>163</v>
      </c>
      <c r="C46" s="3"/>
    </row>
    <row r="47" spans="1:76">
      <c r="B47" s="266" t="s">
        <v>161</v>
      </c>
    </row>
  </sheetData>
  <mergeCells count="27">
    <mergeCell ref="B6:D6"/>
    <mergeCell ref="B7:D7"/>
    <mergeCell ref="AO4:AR4"/>
    <mergeCell ref="AS4:AS7"/>
    <mergeCell ref="AT4:AT7"/>
    <mergeCell ref="AU4:AU7"/>
    <mergeCell ref="AV4:AV7"/>
    <mergeCell ref="AO5:AO7"/>
    <mergeCell ref="AP5:AP7"/>
    <mergeCell ref="AQ5:AQ7"/>
    <mergeCell ref="AR5:AR7"/>
    <mergeCell ref="AJ2:AM3"/>
    <mergeCell ref="AN2:AV3"/>
    <mergeCell ref="N4:P4"/>
    <mergeCell ref="X4:Z4"/>
    <mergeCell ref="AH4:AI4"/>
    <mergeCell ref="AJ4:AJ7"/>
    <mergeCell ref="AK4:AK7"/>
    <mergeCell ref="AL4:AL7"/>
    <mergeCell ref="AM4:AM7"/>
    <mergeCell ref="AN4:AN7"/>
    <mergeCell ref="B2:D5"/>
    <mergeCell ref="E2:E5"/>
    <mergeCell ref="F2:F3"/>
    <mergeCell ref="G2:P3"/>
    <mergeCell ref="Q2:Z3"/>
    <mergeCell ref="AA2:AI3"/>
  </mergeCells>
  <phoneticPr fontId="12"/>
  <pageMargins left="0.55118110236220474" right="0.15748031496062992" top="0.19685039370078741" bottom="0.19685039370078741" header="0.19685039370078741" footer="0.23622047244094491"/>
  <pageSetup paperSize="9" scale="5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バッジ取得記録</vt:lpstr>
      <vt:lpstr>進歩状況一覧</vt:lpstr>
      <vt:lpstr>入力例（バッジ取得記録一覧）</vt:lpstr>
      <vt:lpstr>入力例（進歩状況一覧）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Nakamura.T</dc:creator>
  <cp:keywords/>
  <dc:description/>
  <cp:lastModifiedBy>Nakamura</cp:lastModifiedBy>
  <cp:lastPrinted>2015-08-31T09:32:47Z</cp:lastPrinted>
  <dcterms:created xsi:type="dcterms:W3CDTF">2005-09-28T01:40:00Z</dcterms:created>
  <dcterms:modified xsi:type="dcterms:W3CDTF">2015-09-03T06:36:29Z</dcterms:modified>
  <cp:category/>
</cp:coreProperties>
</file>