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85" windowHeight="7215" tabRatio="582" activeTab="0"/>
  </bookViews>
  <sheets>
    <sheet name="地区集計様式" sheetId="1" r:id="rId1"/>
    <sheet name="尼崎地区集計様式" sheetId="2" r:id="rId2"/>
    <sheet name="阪神北地区集計様式 (2)" sheetId="3" r:id="rId3"/>
    <sheet name="阪神さくら地区集計様式 (3)" sheetId="4" r:id="rId4"/>
    <sheet name="神戸地区集計様式 (4)" sheetId="5" r:id="rId5"/>
    <sheet name="神戸垂水地区集計様式 (5)" sheetId="6" r:id="rId6"/>
    <sheet name="淡路地区集計様式 (6)" sheetId="7" r:id="rId7"/>
    <sheet name="はりま地区集計様式 (7)" sheetId="8" r:id="rId8"/>
    <sheet name="姫路地区集計様式 (8)" sheetId="9" r:id="rId9"/>
    <sheet name="西播地区集計様式 (9)" sheetId="10" r:id="rId10"/>
    <sheet name="但馬地区集計様式 (10)" sheetId="11" r:id="rId11"/>
    <sheet name="Sheet2" sheetId="12" r:id="rId12"/>
    <sheet name="Sheet1" sheetId="13" r:id="rId13"/>
  </sheets>
  <definedNames>
    <definedName name="_xlnm.Print_Area" localSheetId="7">'はりま地区集計様式 (7)'!$A$1:$AA$34</definedName>
    <definedName name="_xlnm.Print_Area" localSheetId="3">'阪神さくら地区集計様式 (3)'!$A$1:$AA$34</definedName>
    <definedName name="_xlnm.Print_Area" localSheetId="2">'阪神北地区集計様式 (2)'!$A$1:$AA$34</definedName>
    <definedName name="_xlnm.Print_Area" localSheetId="5">'神戸垂水地区集計様式 (5)'!$A$1:$AA$34</definedName>
    <definedName name="_xlnm.Print_Area" localSheetId="4">'神戸地区集計様式 (4)'!$A$1:$AA$34</definedName>
    <definedName name="_xlnm.Print_Area" localSheetId="9">'西播地区集計様式 (9)'!$A$1:$AA$34</definedName>
    <definedName name="_xlnm.Print_Area" localSheetId="10">'但馬地区集計様式 (10)'!$A$1:$AA$34</definedName>
    <definedName name="_xlnm.Print_Area" localSheetId="6">'淡路地区集計様式 (6)'!$A$1:$AA$34</definedName>
    <definedName name="_xlnm.Print_Area" localSheetId="0">'地区集計様式'!$A$1:$AA$34</definedName>
    <definedName name="_xlnm.Print_Area" localSheetId="1">'尼崎地区集計様式'!$A$1:$AA$34</definedName>
    <definedName name="_xlnm.Print_Area" localSheetId="8">'姫路地区集計様式 (8)'!$A$1:$AA$34</definedName>
    <definedName name="_xlnm.Print_Titles" localSheetId="7">'はりま地区集計様式 (7)'!$A:$B</definedName>
    <definedName name="_xlnm.Print_Titles" localSheetId="3">'阪神さくら地区集計様式 (3)'!$A:$B</definedName>
    <definedName name="_xlnm.Print_Titles" localSheetId="2">'阪神北地区集計様式 (2)'!$A:$B</definedName>
    <definedName name="_xlnm.Print_Titles" localSheetId="5">'神戸垂水地区集計様式 (5)'!$A:$B</definedName>
    <definedName name="_xlnm.Print_Titles" localSheetId="4">'神戸地区集計様式 (4)'!$A:$B</definedName>
    <definedName name="_xlnm.Print_Titles" localSheetId="9">'西播地区集計様式 (9)'!$A:$B</definedName>
    <definedName name="_xlnm.Print_Titles" localSheetId="10">'但馬地区集計様式 (10)'!$A:$B</definedName>
    <definedName name="_xlnm.Print_Titles" localSheetId="6">'淡路地区集計様式 (6)'!$A:$B</definedName>
    <definedName name="_xlnm.Print_Titles" localSheetId="0">'地区集計様式'!$A:$B</definedName>
    <definedName name="_xlnm.Print_Titles" localSheetId="1">'尼崎地区集計様式'!$A:$B</definedName>
    <definedName name="_xlnm.Print_Titles" localSheetId="8">'姫路地区集計様式 (8)'!$A:$B</definedName>
  </definedNames>
  <calcPr fullCalcOnLoad="1"/>
</workbook>
</file>

<file path=xl/sharedStrings.xml><?xml version="1.0" encoding="utf-8"?>
<sst xmlns="http://schemas.openxmlformats.org/spreadsheetml/2006/main" count="702" uniqueCount="188">
  <si>
    <t>人数計</t>
  </si>
  <si>
    <t>県連　　　　分担金　　　　　合計</t>
  </si>
  <si>
    <t>指導者</t>
  </si>
  <si>
    <t>スカウト</t>
  </si>
  <si>
    <t>県連加盟分担金</t>
  </si>
  <si>
    <t>団費</t>
  </si>
  <si>
    <t>隊　費</t>
  </si>
  <si>
    <t>地区費　　合　計</t>
  </si>
  <si>
    <t>個人費</t>
  </si>
  <si>
    <t>団　名</t>
  </si>
  <si>
    <t>隊　数･人　数　記　入　欄</t>
  </si>
  <si>
    <t>⑤県内移籍（人数）</t>
  </si>
  <si>
    <t>⑥県外移籍（人数）</t>
  </si>
  <si>
    <t>県連事務局締切</t>
  </si>
  <si>
    <t>個人　　　　分担金　　　　　⑦x単価</t>
  </si>
  <si>
    <t>①隊登録数</t>
  </si>
  <si>
    <t>②継続
（人数）</t>
  </si>
  <si>
    <t>③新規
（人数）</t>
  </si>
  <si>
    <t>隊
分担金　　　　　　①x単価</t>
  </si>
  <si>
    <t>財団　　　募金　　　　　(③+⑥)　　　x単価</t>
  </si>
  <si>
    <t>県連　　　　　合計</t>
  </si>
  <si>
    <t>合計</t>
  </si>
  <si>
    <t>注：指導者＝育成会長+団委員+隊指導者（ｽｶｳﾄｸﾗﾌﾞは算入しない）</t>
  </si>
  <si>
    <t>④復活
（人数）</t>
  </si>
  <si>
    <t>地　区　費 (地区で入力)</t>
  </si>
  <si>
    <t>総合計</t>
  </si>
  <si>
    <t>-</t>
  </si>
  <si>
    <t>地区名</t>
  </si>
  <si>
    <t>地区</t>
  </si>
  <si>
    <t>地区委員長名</t>
  </si>
  <si>
    <t>㊞</t>
  </si>
  <si>
    <t>⑦人数計　　　　　</t>
  </si>
  <si>
    <t>団登録有無1</t>
  </si>
  <si>
    <t>※団登録有無蘭は、登録ありの団は「1」を入力してください。</t>
  </si>
  <si>
    <t>兵庫連盟加盟分担金計算表-地区集計　</t>
  </si>
  <si>
    <t>記入例</t>
  </si>
  <si>
    <t>尼崎 1団</t>
  </si>
  <si>
    <t>尼崎 3団</t>
  </si>
  <si>
    <t>尼崎 7団</t>
  </si>
  <si>
    <t>尼崎 8団</t>
  </si>
  <si>
    <t>尼崎10団</t>
  </si>
  <si>
    <t>尼崎13団</t>
  </si>
  <si>
    <t>尼崎14団</t>
  </si>
  <si>
    <t>尼崎17団</t>
  </si>
  <si>
    <t>尼崎20団</t>
  </si>
  <si>
    <t>尼崎24団</t>
  </si>
  <si>
    <t>尼崎25団</t>
  </si>
  <si>
    <t>尼崎26団</t>
  </si>
  <si>
    <t>尼崎</t>
  </si>
  <si>
    <t>山中　弘彬</t>
  </si>
  <si>
    <t>伊丹02</t>
  </si>
  <si>
    <t>伊丹03</t>
  </si>
  <si>
    <t>伊丹05</t>
  </si>
  <si>
    <t>伊丹10</t>
  </si>
  <si>
    <t>伊丹11</t>
  </si>
  <si>
    <t>伊丹12</t>
  </si>
  <si>
    <t>川西01</t>
  </si>
  <si>
    <t>川西03</t>
  </si>
  <si>
    <t>川西04</t>
  </si>
  <si>
    <t>川西05</t>
  </si>
  <si>
    <t>川西06</t>
  </si>
  <si>
    <t>猪名川01</t>
  </si>
  <si>
    <t>宝塚01</t>
  </si>
  <si>
    <t>宝塚02</t>
  </si>
  <si>
    <t>宝塚05</t>
  </si>
  <si>
    <t>宝塚06</t>
  </si>
  <si>
    <t>宝塚08</t>
  </si>
  <si>
    <t>三田01</t>
  </si>
  <si>
    <t>篠山01</t>
  </si>
  <si>
    <t>阪神北</t>
  </si>
  <si>
    <t>佐茂　正之</t>
  </si>
  <si>
    <t>阪神さくら</t>
  </si>
  <si>
    <t>中島　　靖浩</t>
  </si>
  <si>
    <t>西宮01</t>
  </si>
  <si>
    <t>西宮02</t>
  </si>
  <si>
    <t>西宮03</t>
  </si>
  <si>
    <t>西宮06</t>
  </si>
  <si>
    <t>西宮07</t>
  </si>
  <si>
    <t>西宮09</t>
  </si>
  <si>
    <t>西宮10</t>
  </si>
  <si>
    <t>西宮11</t>
  </si>
  <si>
    <t>西宮12</t>
  </si>
  <si>
    <t>西宮13</t>
  </si>
  <si>
    <t>西宮20</t>
  </si>
  <si>
    <t>西宮21</t>
  </si>
  <si>
    <t>西宮22</t>
  </si>
  <si>
    <t>西宮25</t>
  </si>
  <si>
    <t>西宮27</t>
  </si>
  <si>
    <t>芦屋01</t>
  </si>
  <si>
    <t>芦屋03</t>
  </si>
  <si>
    <t>神戸</t>
  </si>
  <si>
    <t>鈴木　　　武</t>
  </si>
  <si>
    <t>洲本01</t>
  </si>
  <si>
    <t>三原01</t>
  </si>
  <si>
    <t>三原02</t>
  </si>
  <si>
    <t>三原03</t>
  </si>
  <si>
    <t>淡路</t>
  </si>
  <si>
    <t>阿部　　功</t>
  </si>
  <si>
    <t>神戸垂水</t>
  </si>
  <si>
    <t>平池　　邦夫</t>
  </si>
  <si>
    <t>神戸02</t>
  </si>
  <si>
    <t>神戸26</t>
  </si>
  <si>
    <t>神戸28</t>
  </si>
  <si>
    <t>神戸37</t>
  </si>
  <si>
    <t>神戸39</t>
  </si>
  <si>
    <t>神戸40</t>
  </si>
  <si>
    <t>神戸43</t>
  </si>
  <si>
    <t>神戸52</t>
  </si>
  <si>
    <t>神戸70</t>
  </si>
  <si>
    <t>神戸73</t>
  </si>
  <si>
    <t>神戸74</t>
  </si>
  <si>
    <t>はりま地区</t>
  </si>
  <si>
    <t>有末　　幸弘</t>
  </si>
  <si>
    <t>明石02</t>
  </si>
  <si>
    <t>明石05</t>
  </si>
  <si>
    <t>加古川01</t>
  </si>
  <si>
    <t>加古川02</t>
  </si>
  <si>
    <t>加古川04</t>
  </si>
  <si>
    <t>加古川05</t>
  </si>
  <si>
    <t>加古川07</t>
  </si>
  <si>
    <t>高砂02</t>
  </si>
  <si>
    <t>小野01</t>
  </si>
  <si>
    <t>柏原01</t>
  </si>
  <si>
    <t>加西01</t>
  </si>
  <si>
    <t>加東05</t>
  </si>
  <si>
    <t>多可01</t>
  </si>
  <si>
    <t>西脇02</t>
  </si>
  <si>
    <t>西脇03</t>
  </si>
  <si>
    <t>西脇06</t>
  </si>
  <si>
    <t>三木02</t>
  </si>
  <si>
    <t>社01</t>
  </si>
  <si>
    <t>姫路</t>
  </si>
  <si>
    <t>堤　　　正</t>
  </si>
  <si>
    <t>姫路01</t>
  </si>
  <si>
    <t>姫路02</t>
  </si>
  <si>
    <t>姫路03</t>
  </si>
  <si>
    <t>姫路04</t>
  </si>
  <si>
    <t>姫路06</t>
  </si>
  <si>
    <t>姫路07</t>
  </si>
  <si>
    <t>姫路08</t>
  </si>
  <si>
    <t>姫路11</t>
  </si>
  <si>
    <t>姫路12</t>
  </si>
  <si>
    <t>姫路16</t>
  </si>
  <si>
    <t>姫路18</t>
  </si>
  <si>
    <t>姫路20</t>
  </si>
  <si>
    <t>西播</t>
  </si>
  <si>
    <t>植木　　保</t>
  </si>
  <si>
    <t>相生04</t>
  </si>
  <si>
    <t>赤穂01</t>
  </si>
  <si>
    <t>上郡01</t>
  </si>
  <si>
    <t>神崎01</t>
  </si>
  <si>
    <t>宍粟01</t>
  </si>
  <si>
    <t>宍粟03</t>
  </si>
  <si>
    <t>太子01</t>
  </si>
  <si>
    <t>龍野01</t>
  </si>
  <si>
    <t>但馬</t>
  </si>
  <si>
    <t>安積　　英二</t>
  </si>
  <si>
    <t>豊岡02</t>
  </si>
  <si>
    <t>日高01</t>
  </si>
  <si>
    <t>村岡01</t>
  </si>
  <si>
    <t>養父01</t>
  </si>
  <si>
    <t>八鹿01</t>
  </si>
  <si>
    <t>神戸31</t>
  </si>
  <si>
    <t>神戸33</t>
  </si>
  <si>
    <t>神戸47</t>
  </si>
  <si>
    <t>神戸54</t>
  </si>
  <si>
    <t>神戸55</t>
  </si>
  <si>
    <t>神戸58</t>
  </si>
  <si>
    <t>神戸08</t>
  </si>
  <si>
    <t>神戸15</t>
  </si>
  <si>
    <t>神戸17</t>
  </si>
  <si>
    <t>神戸18</t>
  </si>
  <si>
    <t>神戸45</t>
  </si>
  <si>
    <t>神戸78</t>
  </si>
  <si>
    <t>神戸01</t>
  </si>
  <si>
    <t>神戸04</t>
  </si>
  <si>
    <t>神戸06</t>
  </si>
  <si>
    <t>神戸10</t>
  </si>
  <si>
    <t>神戸23</t>
  </si>
  <si>
    <t>神戸77</t>
  </si>
  <si>
    <t>神戸16</t>
  </si>
  <si>
    <t>神戸38</t>
  </si>
  <si>
    <t>神戸53</t>
  </si>
  <si>
    <t>神戸57</t>
  </si>
  <si>
    <t>神戸60</t>
  </si>
  <si>
    <t>神戸65</t>
  </si>
  <si>
    <t>　　平成２６年度</t>
  </si>
  <si>
    <t>平成　年　月　日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</si>
</sst>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);[Red]\(0\)"/>
    <numFmt numFmtId="178" formatCode="m/d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[Red]#,##0"/>
    <numFmt numFmtId="185" formatCode="&quot;¥&quot;#,##0;&quot;¥&quot;\!\-#,##0"/>
    <numFmt numFmtId="186" formatCode="&quot;¥&quot;#,##0;[Red]&quot;¥&quot;\!\-#,##0"/>
    <numFmt numFmtId="187" formatCode="&quot;¥&quot;#,##0.00;&quot;¥&quot;\!\-#,##0.00"/>
    <numFmt numFmtId="188" formatCode="&quot;¥&quot;#,##0.00;[Red]&quot;¥&quot;\!\-#,##0.00"/>
    <numFmt numFmtId="189" formatCode="_ &quot;¥&quot;* #,##0_ ;_ &quot;¥&quot;* \!\-#,##0_ ;_ &quot;¥&quot;* &quot;-&quot;_ ;_ @_ "/>
    <numFmt numFmtId="190" formatCode="_ * #,##0_ ;_ * \!\-#,##0_ ;_ * &quot;-&quot;_ ;_ @_ "/>
    <numFmt numFmtId="191" formatCode="_ &quot;¥&quot;* #,##0.00_ ;_ &quot;¥&quot;* \!\-#,##0.00_ ;_ &quot;¥&quot;* &quot;-&quot;??_ ;_ @_ "/>
    <numFmt numFmtId="192" formatCode="_ * #,##0.00_ ;_ * \!\-#,##0.00_ ;_ * &quot;-&quot;??_ ;_ @_ "/>
    <numFmt numFmtId="193" formatCode="\!\$#,##0_);\!\(\!\$#,##0\!\)"/>
    <numFmt numFmtId="194" formatCode="\!\$#,##0_);[Red]\!\(\!\$#,##0\!\)"/>
    <numFmt numFmtId="195" formatCode="\!\$#,##0.00_);\!\(\!\$#,##0.00\!\)"/>
    <numFmt numFmtId="196" formatCode="\!\$#,##0.00_);[Red]\!\(\!\$#,##0.00\!\)"/>
    <numFmt numFmtId="197" formatCode="&quot;¥&quot;#,##0;&quot;¥&quot;&quot;¥&quot;\!\-#,##0"/>
    <numFmt numFmtId="198" formatCode="&quot;¥&quot;#,##0;[Red]&quot;¥&quot;&quot;¥&quot;\!\-#,##0"/>
    <numFmt numFmtId="199" formatCode="&quot;¥&quot;#,##0.00;&quot;¥&quot;&quot;¥&quot;\!\-#,##0.00"/>
    <numFmt numFmtId="200" formatCode="&quot;¥&quot;#,##0.00;[Red]&quot;¥&quot;&quot;¥&quot;\!\-#,##0.00"/>
    <numFmt numFmtId="201" formatCode="_ &quot;¥&quot;* #,##0_ ;_ &quot;¥&quot;* &quot;¥&quot;\!\-#,##0_ ;_ &quot;¥&quot;* &quot;-&quot;_ ;_ @_ "/>
    <numFmt numFmtId="202" formatCode="_ * #,##0_ ;_ * &quot;¥&quot;\!\-#,##0_ ;_ * &quot;-&quot;_ ;_ @_ "/>
    <numFmt numFmtId="203" formatCode="_ &quot;¥&quot;* #,##0.00_ ;_ &quot;¥&quot;* &quot;¥&quot;\!\-#,##0.00_ ;_ &quot;¥&quot;* &quot;-&quot;??_ ;_ @_ "/>
    <numFmt numFmtId="204" formatCode="_ * #,##0.00_ ;_ * &quot;¥&quot;\!\-#,##0.00_ ;_ * &quot;-&quot;??_ ;_ @_ "/>
    <numFmt numFmtId="205" formatCode="&quot;¥&quot;\!\$#,##0_);&quot;¥&quot;\!\(&quot;¥&quot;\!\$#,##0&quot;¥&quot;\!\)"/>
    <numFmt numFmtId="206" formatCode="&quot;¥&quot;\!\$#,##0_);[Red]&quot;¥&quot;\!\(&quot;¥&quot;\!\$#,##0&quot;¥&quot;\!\)"/>
    <numFmt numFmtId="207" formatCode="&quot;¥&quot;\!\$#,##0.00_);&quot;¥&quot;\!\(&quot;¥&quot;\!\$#,##0.00&quot;¥&quot;\!\)"/>
    <numFmt numFmtId="208" formatCode="&quot;¥&quot;\!\$#,##0.00_);[Red]&quot;¥&quot;\!\(&quot;¥&quot;\!\$#,##0.00&quot;¥&quot;\!\)"/>
    <numFmt numFmtId="209" formatCode="mmm&quot;¥&quot;\!\-yyyy"/>
    <numFmt numFmtId="210" formatCode="#,###&quot;名&quot;;&quot;¥&quot;\!\-#,##0"/>
    <numFmt numFmtId="211" formatCode="#,##&quot;名&quot;0;&quot;¥&quot;\!\-#,##0"/>
    <numFmt numFmtId="212" formatCode="#,##0_ "/>
    <numFmt numFmtId="213" formatCode="m&quot;月&quot;d&quot;日&quot;;@"/>
    <numFmt numFmtId="214" formatCode="&quot;No.&quot;0"/>
    <numFmt numFmtId="215" formatCode="[$-411]ggge&quot;年&quot;m&quot;月&quot;d&quot;日&quot;;@"/>
    <numFmt numFmtId="216" formatCode="&quot;@&quot;#,##0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HG丸ｺﾞｼｯｸM-PRO"/>
      <family val="3"/>
    </font>
    <font>
      <sz val="12"/>
      <name val="ＭＳ Ｐ明朝"/>
      <family val="1"/>
    </font>
    <font>
      <sz val="18"/>
      <name val="ＭＳ Ｐ明朝"/>
      <family val="1"/>
    </font>
    <font>
      <b/>
      <sz val="12"/>
      <color indexed="10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name val="HG丸ｺﾞｼｯｸM-PRO"/>
      <family val="3"/>
    </font>
    <font>
      <u val="single"/>
      <sz val="12"/>
      <name val="ＭＳ Ｐ明朝"/>
      <family val="1"/>
    </font>
    <font>
      <sz val="20"/>
      <name val="ＭＳ Ｐ明朝"/>
      <family val="1"/>
    </font>
    <font>
      <sz val="18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5" fillId="0" borderId="0" xfId="62" applyFont="1" applyAlignment="1">
      <alignment vertical="center"/>
      <protection/>
    </xf>
    <xf numFmtId="0" fontId="0" fillId="0" borderId="0" xfId="62">
      <alignment/>
      <protection/>
    </xf>
    <xf numFmtId="0" fontId="4" fillId="0" borderId="0" xfId="62" applyFont="1" applyAlignment="1">
      <alignment vertical="center"/>
      <protection/>
    </xf>
    <xf numFmtId="0" fontId="4" fillId="0" borderId="0" xfId="62" applyFont="1">
      <alignment/>
      <protection/>
    </xf>
    <xf numFmtId="3" fontId="4" fillId="0" borderId="0" xfId="62" applyNumberFormat="1" applyFont="1">
      <alignment/>
      <protection/>
    </xf>
    <xf numFmtId="57" fontId="6" fillId="0" borderId="0" xfId="62" applyNumberFormat="1" applyFont="1" applyBorder="1" applyAlignment="1">
      <alignment horizontal="center" vertical="center"/>
      <protection/>
    </xf>
    <xf numFmtId="57" fontId="6" fillId="0" borderId="10" xfId="62" applyNumberFormat="1" applyFont="1" applyBorder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11" fillId="0" borderId="0" xfId="63" applyFont="1" applyFill="1" applyAlignment="1">
      <alignment vertical="center"/>
      <protection/>
    </xf>
    <xf numFmtId="0" fontId="6" fillId="0" borderId="0" xfId="63" applyFont="1" applyFill="1">
      <alignment/>
      <protection/>
    </xf>
    <xf numFmtId="0" fontId="10" fillId="0" borderId="0" xfId="63" applyFont="1" applyFill="1">
      <alignment/>
      <protection/>
    </xf>
    <xf numFmtId="3" fontId="6" fillId="0" borderId="11" xfId="0" applyNumberFormat="1" applyFont="1" applyFill="1" applyBorder="1" applyAlignment="1">
      <alignment vertical="center" shrinkToFit="1"/>
    </xf>
    <xf numFmtId="3" fontId="6" fillId="0" borderId="12" xfId="58" applyNumberFormat="1" applyFont="1" applyFill="1" applyBorder="1" applyAlignment="1">
      <alignment vertical="center" shrinkToFit="1"/>
    </xf>
    <xf numFmtId="3" fontId="6" fillId="0" borderId="13" xfId="63" applyNumberFormat="1" applyFont="1" applyFill="1" applyBorder="1" applyAlignment="1">
      <alignment vertical="center" shrinkToFit="1"/>
      <protection/>
    </xf>
    <xf numFmtId="3" fontId="6" fillId="0" borderId="14" xfId="63" applyNumberFormat="1" applyFont="1" applyFill="1" applyBorder="1" applyAlignment="1">
      <alignment vertical="center" shrinkToFit="1"/>
      <protection/>
    </xf>
    <xf numFmtId="0" fontId="6" fillId="0" borderId="0" xfId="62" applyFont="1">
      <alignment/>
      <protection/>
    </xf>
    <xf numFmtId="0" fontId="10" fillId="0" borderId="0" xfId="62" applyFont="1">
      <alignment/>
      <protection/>
    </xf>
    <xf numFmtId="0" fontId="0" fillId="0" borderId="0" xfId="62" applyFont="1">
      <alignment/>
      <protection/>
    </xf>
    <xf numFmtId="3" fontId="6" fillId="33" borderId="13" xfId="63" applyNumberFormat="1" applyFont="1" applyFill="1" applyBorder="1" applyAlignment="1">
      <alignment vertical="center" shrinkToFit="1"/>
      <protection/>
    </xf>
    <xf numFmtId="3" fontId="6" fillId="33" borderId="15" xfId="63" applyNumberFormat="1" applyFont="1" applyFill="1" applyBorder="1" applyAlignment="1">
      <alignment vertical="center" shrinkToFit="1"/>
      <protection/>
    </xf>
    <xf numFmtId="3" fontId="6" fillId="33" borderId="14" xfId="63" applyNumberFormat="1" applyFont="1" applyFill="1" applyBorder="1" applyAlignment="1">
      <alignment vertical="center" shrinkToFit="1"/>
      <protection/>
    </xf>
    <xf numFmtId="177" fontId="6" fillId="33" borderId="15" xfId="0" applyNumberFormat="1" applyFont="1" applyFill="1" applyBorder="1" applyAlignment="1">
      <alignment horizontal="center" vertical="center" shrinkToFit="1"/>
    </xf>
    <xf numFmtId="3" fontId="6" fillId="33" borderId="15" xfId="0" applyNumberFormat="1" applyFont="1" applyFill="1" applyBorder="1" applyAlignment="1">
      <alignment horizontal="center" vertical="center" shrinkToFit="1"/>
    </xf>
    <xf numFmtId="3" fontId="6" fillId="33" borderId="15" xfId="0" applyNumberFormat="1" applyFont="1" applyFill="1" applyBorder="1" applyAlignment="1">
      <alignment vertical="center" shrinkToFit="1"/>
    </xf>
    <xf numFmtId="3" fontId="6" fillId="33" borderId="16" xfId="58" applyNumberFormat="1" applyFont="1" applyFill="1" applyBorder="1" applyAlignment="1">
      <alignment vertical="center" shrinkToFit="1"/>
    </xf>
    <xf numFmtId="3" fontId="6" fillId="33" borderId="17" xfId="58" applyNumberFormat="1" applyFont="1" applyFill="1" applyBorder="1" applyAlignment="1">
      <alignment vertical="center" shrinkToFit="1"/>
    </xf>
    <xf numFmtId="3" fontId="6" fillId="33" borderId="18" xfId="58" applyNumberFormat="1" applyFont="1" applyFill="1" applyBorder="1" applyAlignment="1">
      <alignment vertical="center" shrinkToFit="1"/>
    </xf>
    <xf numFmtId="3" fontId="6" fillId="33" borderId="19" xfId="58" applyNumberFormat="1" applyFont="1" applyFill="1" applyBorder="1" applyAlignment="1">
      <alignment vertical="center" shrinkToFit="1"/>
    </xf>
    <xf numFmtId="3" fontId="6" fillId="33" borderId="20" xfId="62" applyNumberFormat="1" applyFont="1" applyFill="1" applyBorder="1" applyAlignment="1">
      <alignment vertical="center" shrinkToFit="1"/>
      <protection/>
    </xf>
    <xf numFmtId="3" fontId="6" fillId="33" borderId="17" xfId="62" applyNumberFormat="1" applyFont="1" applyFill="1" applyBorder="1" applyAlignment="1">
      <alignment vertical="center" shrinkToFit="1"/>
      <protection/>
    </xf>
    <xf numFmtId="3" fontId="6" fillId="33" borderId="18" xfId="62" applyNumberFormat="1" applyFont="1" applyFill="1" applyBorder="1" applyAlignment="1">
      <alignment vertical="center" shrinkToFit="1"/>
      <protection/>
    </xf>
    <xf numFmtId="3" fontId="6" fillId="33" borderId="16" xfId="62" applyNumberFormat="1" applyFont="1" applyFill="1" applyBorder="1" applyAlignment="1">
      <alignment vertical="center" shrinkToFit="1"/>
      <protection/>
    </xf>
    <xf numFmtId="3" fontId="6" fillId="33" borderId="21" xfId="58" applyNumberFormat="1" applyFont="1" applyFill="1" applyBorder="1" applyAlignment="1">
      <alignment horizontal="right" vertical="center" shrinkToFit="1"/>
    </xf>
    <xf numFmtId="3" fontId="6" fillId="33" borderId="19" xfId="0" applyNumberFormat="1" applyFont="1" applyFill="1" applyBorder="1" applyAlignment="1">
      <alignment vertical="center" shrinkToFit="1"/>
    </xf>
    <xf numFmtId="3" fontId="6" fillId="33" borderId="22" xfId="62" applyNumberFormat="1" applyFont="1" applyFill="1" applyBorder="1" applyAlignment="1">
      <alignment vertical="center" shrinkToFit="1"/>
      <protection/>
    </xf>
    <xf numFmtId="3" fontId="6" fillId="33" borderId="23" xfId="62" applyNumberFormat="1" applyFont="1" applyFill="1" applyBorder="1" applyAlignment="1">
      <alignment vertical="center" shrinkToFit="1"/>
      <protection/>
    </xf>
    <xf numFmtId="3" fontId="6" fillId="33" borderId="24" xfId="58" applyNumberFormat="1" applyFont="1" applyFill="1" applyBorder="1" applyAlignment="1">
      <alignment horizontal="right" vertical="center" shrinkToFit="1"/>
    </xf>
    <xf numFmtId="3" fontId="6" fillId="33" borderId="25" xfId="58" applyNumberFormat="1" applyFont="1" applyFill="1" applyBorder="1" applyAlignment="1">
      <alignment horizontal="right" vertical="center" shrinkToFit="1"/>
    </xf>
    <xf numFmtId="216" fontId="6" fillId="0" borderId="19" xfId="63" applyNumberFormat="1" applyFont="1" applyFill="1" applyBorder="1" applyAlignment="1">
      <alignment horizontal="center" vertical="center" shrinkToFit="1"/>
      <protection/>
    </xf>
    <xf numFmtId="216" fontId="6" fillId="0" borderId="16" xfId="63" applyNumberFormat="1" applyFont="1" applyFill="1" applyBorder="1" applyAlignment="1">
      <alignment horizontal="center" vertical="center" shrinkToFit="1"/>
      <protection/>
    </xf>
    <xf numFmtId="216" fontId="6" fillId="33" borderId="20" xfId="63" applyNumberFormat="1" applyFont="1" applyFill="1" applyBorder="1" applyAlignment="1">
      <alignment horizontal="center" vertical="center" shrinkToFit="1"/>
      <protection/>
    </xf>
    <xf numFmtId="216" fontId="6" fillId="0" borderId="15" xfId="63" applyNumberFormat="1" applyFont="1" applyFill="1" applyBorder="1" applyAlignment="1">
      <alignment horizontal="center" vertical="center" shrinkToFit="1"/>
      <protection/>
    </xf>
    <xf numFmtId="216" fontId="6" fillId="33" borderId="15" xfId="63" applyNumberFormat="1" applyFont="1" applyFill="1" applyBorder="1" applyAlignment="1">
      <alignment horizontal="center" vertical="center" shrinkToFit="1"/>
      <protection/>
    </xf>
    <xf numFmtId="0" fontId="6" fillId="0" borderId="0" xfId="62" applyFont="1" applyAlignment="1">
      <alignment horizontal="right" vertical="center"/>
      <protection/>
    </xf>
    <xf numFmtId="0" fontId="12" fillId="0" borderId="10" xfId="62" applyFont="1" applyBorder="1" applyAlignment="1">
      <alignment horizontal="center" vertical="center"/>
      <protection/>
    </xf>
    <xf numFmtId="0" fontId="12" fillId="0" borderId="0" xfId="62" applyFont="1" applyBorder="1" applyAlignment="1">
      <alignment horizontal="center" vertical="center"/>
      <protection/>
    </xf>
    <xf numFmtId="0" fontId="6" fillId="0" borderId="10" xfId="62" applyFont="1" applyBorder="1" applyAlignment="1">
      <alignment horizontal="center" vertical="center"/>
      <protection/>
    </xf>
    <xf numFmtId="57" fontId="6" fillId="0" borderId="26" xfId="62" applyNumberFormat="1" applyFont="1" applyBorder="1" applyAlignment="1">
      <alignment horizontal="center" vertical="center"/>
      <protection/>
    </xf>
    <xf numFmtId="0" fontId="6" fillId="0" borderId="0" xfId="62" applyFont="1" applyAlignment="1">
      <alignment/>
      <protection/>
    </xf>
    <xf numFmtId="0" fontId="11" fillId="0" borderId="0" xfId="62" applyFont="1" applyAlignment="1">
      <alignment/>
      <protection/>
    </xf>
    <xf numFmtId="0" fontId="6" fillId="0" borderId="0" xfId="62" applyFont="1" applyAlignment="1">
      <alignment horizontal="right"/>
      <protection/>
    </xf>
    <xf numFmtId="177" fontId="9" fillId="34" borderId="13" xfId="0" applyNumberFormat="1" applyFont="1" applyFill="1" applyBorder="1" applyAlignment="1" applyProtection="1">
      <alignment horizontal="center" vertical="center"/>
      <protection locked="0"/>
    </xf>
    <xf numFmtId="3" fontId="6" fillId="34" borderId="13" xfId="0" applyNumberFormat="1" applyFont="1" applyFill="1" applyBorder="1" applyAlignment="1" applyProtection="1">
      <alignment horizontal="center" vertical="center" shrinkToFit="1"/>
      <protection locked="0"/>
    </xf>
    <xf numFmtId="0" fontId="9" fillId="34" borderId="27" xfId="0" applyNumberFormat="1" applyFont="1" applyFill="1" applyBorder="1" applyAlignment="1" applyProtection="1">
      <alignment horizontal="center" vertical="center"/>
      <protection locked="0"/>
    </xf>
    <xf numFmtId="0" fontId="9" fillId="34" borderId="0" xfId="62" applyNumberFormat="1" applyFont="1" applyFill="1" applyBorder="1" applyAlignment="1" applyProtection="1">
      <alignment horizontal="center" vertical="center"/>
      <protection locked="0"/>
    </xf>
    <xf numFmtId="0" fontId="9" fillId="34" borderId="28" xfId="62" applyNumberFormat="1" applyFont="1" applyFill="1" applyBorder="1" applyAlignment="1" applyProtection="1">
      <alignment horizontal="center" vertical="center"/>
      <protection locked="0"/>
    </xf>
    <xf numFmtId="0" fontId="9" fillId="34" borderId="29" xfId="62" applyNumberFormat="1" applyFont="1" applyFill="1" applyBorder="1" applyAlignment="1" applyProtection="1">
      <alignment horizontal="center" vertical="center"/>
      <protection locked="0"/>
    </xf>
    <xf numFmtId="0" fontId="9" fillId="34" borderId="30" xfId="62" applyNumberFormat="1" applyFont="1" applyFill="1" applyBorder="1" applyAlignment="1" applyProtection="1">
      <alignment horizontal="center" vertical="center"/>
      <protection locked="0"/>
    </xf>
    <xf numFmtId="0" fontId="9" fillId="34" borderId="31" xfId="62" applyNumberFormat="1" applyFont="1" applyFill="1" applyBorder="1" applyAlignment="1" applyProtection="1">
      <alignment horizontal="center" vertical="center"/>
      <protection locked="0"/>
    </xf>
    <xf numFmtId="0" fontId="9" fillId="34" borderId="32" xfId="62" applyNumberFormat="1" applyFont="1" applyFill="1" applyBorder="1" applyAlignment="1" applyProtection="1">
      <alignment horizontal="center" vertical="center"/>
      <protection locked="0"/>
    </xf>
    <xf numFmtId="0" fontId="9" fillId="34" borderId="13" xfId="0" applyNumberFormat="1" applyFont="1" applyFill="1" applyBorder="1" applyAlignment="1" applyProtection="1">
      <alignment horizontal="center" vertical="center"/>
      <protection locked="0"/>
    </xf>
    <xf numFmtId="0" fontId="9" fillId="34" borderId="12" xfId="58" applyNumberFormat="1" applyFont="1" applyFill="1" applyBorder="1" applyAlignment="1" applyProtection="1">
      <alignment horizontal="center" vertical="center"/>
      <protection locked="0"/>
    </xf>
    <xf numFmtId="0" fontId="9" fillId="34" borderId="23" xfId="58" applyNumberFormat="1" applyFont="1" applyFill="1" applyBorder="1" applyAlignment="1" applyProtection="1">
      <alignment horizontal="center" vertical="center"/>
      <protection locked="0"/>
    </xf>
    <xf numFmtId="0" fontId="9" fillId="34" borderId="22" xfId="58" applyNumberFormat="1" applyFont="1" applyFill="1" applyBorder="1" applyAlignment="1" applyProtection="1">
      <alignment horizontal="center" vertical="center"/>
      <protection locked="0"/>
    </xf>
    <xf numFmtId="0" fontId="9" fillId="34" borderId="11" xfId="58" applyNumberFormat="1" applyFont="1" applyFill="1" applyBorder="1" applyAlignment="1" applyProtection="1">
      <alignment horizontal="center" vertical="center"/>
      <protection locked="0"/>
    </xf>
    <xf numFmtId="0" fontId="9" fillId="34" borderId="33" xfId="62" applyNumberFormat="1" applyFont="1" applyFill="1" applyBorder="1" applyAlignment="1" applyProtection="1">
      <alignment horizontal="center" vertical="center"/>
      <protection locked="0"/>
    </xf>
    <xf numFmtId="0" fontId="9" fillId="34" borderId="23" xfId="62" applyNumberFormat="1" applyFont="1" applyFill="1" applyBorder="1" applyAlignment="1" applyProtection="1">
      <alignment horizontal="center" vertical="center"/>
      <protection locked="0"/>
    </xf>
    <xf numFmtId="0" fontId="9" fillId="34" borderId="22" xfId="62" applyNumberFormat="1" applyFont="1" applyFill="1" applyBorder="1" applyAlignment="1" applyProtection="1">
      <alignment horizontal="center" vertical="center"/>
      <protection locked="0"/>
    </xf>
    <xf numFmtId="0" fontId="9" fillId="34" borderId="12" xfId="62" applyNumberFormat="1" applyFont="1" applyFill="1" applyBorder="1" applyAlignment="1" applyProtection="1">
      <alignment horizontal="center" vertical="center"/>
      <protection locked="0"/>
    </xf>
    <xf numFmtId="0" fontId="9" fillId="34" borderId="11" xfId="62" applyNumberFormat="1" applyFont="1" applyFill="1" applyBorder="1" applyAlignment="1" applyProtection="1">
      <alignment horizontal="center" vertical="center"/>
      <protection locked="0"/>
    </xf>
    <xf numFmtId="0" fontId="9" fillId="34" borderId="33" xfId="49" applyNumberFormat="1" applyFont="1" applyFill="1" applyBorder="1" applyAlignment="1" applyProtection="1">
      <alignment horizontal="center" vertical="center"/>
      <protection locked="0"/>
    </xf>
    <xf numFmtId="0" fontId="9" fillId="34" borderId="23" xfId="49" applyNumberFormat="1" applyFont="1" applyFill="1" applyBorder="1" applyAlignment="1" applyProtection="1">
      <alignment horizontal="center" vertical="center"/>
      <protection locked="0"/>
    </xf>
    <xf numFmtId="0" fontId="9" fillId="34" borderId="22" xfId="49" applyNumberFormat="1" applyFont="1" applyFill="1" applyBorder="1" applyAlignment="1" applyProtection="1">
      <alignment horizontal="center" vertical="center"/>
      <protection locked="0"/>
    </xf>
    <xf numFmtId="0" fontId="9" fillId="34" borderId="12" xfId="49" applyNumberFormat="1" applyFont="1" applyFill="1" applyBorder="1" applyAlignment="1" applyProtection="1">
      <alignment horizontal="center" vertical="center"/>
      <protection locked="0"/>
    </xf>
    <xf numFmtId="0" fontId="9" fillId="34" borderId="13" xfId="61" applyFont="1" applyFill="1" applyBorder="1" applyAlignment="1" applyProtection="1">
      <alignment horizontal="center" vertical="center"/>
      <protection locked="0"/>
    </xf>
    <xf numFmtId="177" fontId="6" fillId="34" borderId="13" xfId="0" applyNumberFormat="1" applyFont="1" applyFill="1" applyBorder="1" applyAlignment="1" applyProtection="1">
      <alignment horizontal="center" vertical="center" shrinkToFit="1"/>
      <protection locked="0"/>
    </xf>
    <xf numFmtId="3" fontId="6" fillId="34" borderId="34" xfId="0" applyNumberFormat="1" applyFont="1" applyFill="1" applyBorder="1" applyAlignment="1" applyProtection="1">
      <alignment vertical="center" shrinkToFit="1"/>
      <protection locked="0"/>
    </xf>
    <xf numFmtId="3" fontId="6" fillId="34" borderId="35" xfId="58" applyNumberFormat="1" applyFont="1" applyFill="1" applyBorder="1" applyAlignment="1" applyProtection="1">
      <alignment vertical="center" shrinkToFit="1"/>
      <protection locked="0"/>
    </xf>
    <xf numFmtId="3" fontId="6" fillId="34" borderId="36" xfId="58" applyNumberFormat="1" applyFont="1" applyFill="1" applyBorder="1" applyAlignment="1" applyProtection="1">
      <alignment vertical="center" shrinkToFit="1"/>
      <protection locked="0"/>
    </xf>
    <xf numFmtId="3" fontId="6" fillId="34" borderId="37" xfId="58" applyNumberFormat="1" applyFont="1" applyFill="1" applyBorder="1" applyAlignment="1" applyProtection="1">
      <alignment vertical="center" shrinkToFit="1"/>
      <protection locked="0"/>
    </xf>
    <xf numFmtId="3" fontId="6" fillId="34" borderId="38" xfId="58" applyNumberFormat="1" applyFont="1" applyFill="1" applyBorder="1" applyAlignment="1" applyProtection="1">
      <alignment vertical="center" shrinkToFit="1"/>
      <protection locked="0"/>
    </xf>
    <xf numFmtId="3" fontId="6" fillId="34" borderId="39" xfId="62" applyNumberFormat="1" applyFont="1" applyFill="1" applyBorder="1" applyAlignment="1" applyProtection="1">
      <alignment vertical="center" shrinkToFit="1"/>
      <protection locked="0"/>
    </xf>
    <xf numFmtId="3" fontId="6" fillId="34" borderId="36" xfId="62" applyNumberFormat="1" applyFont="1" applyFill="1" applyBorder="1" applyAlignment="1" applyProtection="1">
      <alignment vertical="center" shrinkToFit="1"/>
      <protection locked="0"/>
    </xf>
    <xf numFmtId="3" fontId="6" fillId="34" borderId="37" xfId="62" applyNumberFormat="1" applyFont="1" applyFill="1" applyBorder="1" applyAlignment="1" applyProtection="1">
      <alignment vertical="center" shrinkToFit="1"/>
      <protection locked="0"/>
    </xf>
    <xf numFmtId="3" fontId="6" fillId="34" borderId="35" xfId="62" applyNumberFormat="1" applyFont="1" applyFill="1" applyBorder="1" applyAlignment="1" applyProtection="1">
      <alignment vertical="center" shrinkToFit="1"/>
      <protection locked="0"/>
    </xf>
    <xf numFmtId="216" fontId="6" fillId="34" borderId="15" xfId="63" applyNumberFormat="1" applyFont="1" applyFill="1" applyBorder="1" applyAlignment="1" applyProtection="1">
      <alignment horizontal="center" vertical="center" shrinkToFit="1"/>
      <protection locked="0"/>
    </xf>
    <xf numFmtId="216" fontId="6" fillId="34" borderId="20" xfId="63" applyNumberFormat="1" applyFont="1" applyFill="1" applyBorder="1" applyAlignment="1" applyProtection="1">
      <alignment horizontal="center" vertical="center" shrinkToFit="1"/>
      <protection locked="0"/>
    </xf>
    <xf numFmtId="177" fontId="9" fillId="34" borderId="13" xfId="0" applyNumberFormat="1" applyFont="1" applyFill="1" applyBorder="1" applyAlignment="1" applyProtection="1">
      <alignment horizontal="left" vertical="center"/>
      <protection locked="0"/>
    </xf>
    <xf numFmtId="177" fontId="6" fillId="34" borderId="13" xfId="0" applyNumberFormat="1" applyFont="1" applyFill="1" applyBorder="1" applyAlignment="1" applyProtection="1">
      <alignment horizontal="left" vertical="center" shrinkToFit="1"/>
      <protection locked="0"/>
    </xf>
    <xf numFmtId="177" fontId="9" fillId="35" borderId="13" xfId="0" applyNumberFormat="1" applyFont="1" applyFill="1" applyBorder="1" applyAlignment="1" applyProtection="1">
      <alignment horizontal="left" vertical="center"/>
      <protection locked="0"/>
    </xf>
    <xf numFmtId="3" fontId="6" fillId="35" borderId="13" xfId="0" applyNumberFormat="1" applyFont="1" applyFill="1" applyBorder="1" applyAlignment="1" applyProtection="1">
      <alignment horizontal="center" vertical="center" shrinkToFit="1"/>
      <protection locked="0"/>
    </xf>
    <xf numFmtId="0" fontId="9" fillId="35" borderId="13" xfId="0" applyNumberFormat="1" applyFont="1" applyFill="1" applyBorder="1" applyAlignment="1" applyProtection="1">
      <alignment horizontal="center" vertical="center"/>
      <protection locked="0"/>
    </xf>
    <xf numFmtId="0" fontId="9" fillId="35" borderId="12" xfId="62" applyNumberFormat="1" applyFont="1" applyFill="1" applyBorder="1" applyAlignment="1" applyProtection="1">
      <alignment horizontal="center" vertical="center"/>
      <protection locked="0"/>
    </xf>
    <xf numFmtId="0" fontId="9" fillId="35" borderId="23" xfId="62" applyNumberFormat="1" applyFont="1" applyFill="1" applyBorder="1" applyAlignment="1" applyProtection="1">
      <alignment horizontal="center" vertical="center"/>
      <protection locked="0"/>
    </xf>
    <xf numFmtId="0" fontId="9" fillId="35" borderId="22" xfId="62" applyNumberFormat="1" applyFont="1" applyFill="1" applyBorder="1" applyAlignment="1" applyProtection="1">
      <alignment horizontal="center" vertical="center"/>
      <protection locked="0"/>
    </xf>
    <xf numFmtId="0" fontId="9" fillId="35" borderId="11" xfId="62" applyNumberFormat="1" applyFont="1" applyFill="1" applyBorder="1" applyAlignment="1" applyProtection="1">
      <alignment horizontal="center" vertical="center"/>
      <protection locked="0"/>
    </xf>
    <xf numFmtId="0" fontId="9" fillId="35" borderId="33" xfId="49" applyNumberFormat="1" applyFont="1" applyFill="1" applyBorder="1" applyAlignment="1" applyProtection="1">
      <alignment horizontal="center" vertical="center"/>
      <protection locked="0"/>
    </xf>
    <xf numFmtId="0" fontId="9" fillId="35" borderId="23" xfId="49" applyNumberFormat="1" applyFont="1" applyFill="1" applyBorder="1" applyAlignment="1" applyProtection="1">
      <alignment horizontal="center" vertical="center"/>
      <protection locked="0"/>
    </xf>
    <xf numFmtId="0" fontId="9" fillId="35" borderId="22" xfId="49" applyNumberFormat="1" applyFont="1" applyFill="1" applyBorder="1" applyAlignment="1" applyProtection="1">
      <alignment horizontal="center" vertical="center"/>
      <protection locked="0"/>
    </xf>
    <xf numFmtId="0" fontId="9" fillId="35" borderId="12" xfId="49" applyNumberFormat="1" applyFont="1" applyFill="1" applyBorder="1" applyAlignment="1" applyProtection="1">
      <alignment horizontal="center" vertical="center"/>
      <protection locked="0"/>
    </xf>
    <xf numFmtId="0" fontId="9" fillId="35" borderId="13" xfId="61" applyFont="1" applyFill="1" applyBorder="1" applyAlignment="1" applyProtection="1">
      <alignment horizontal="center" vertical="center"/>
      <protection locked="0"/>
    </xf>
    <xf numFmtId="0" fontId="6" fillId="0" borderId="29" xfId="63" applyFont="1" applyFill="1" applyBorder="1" applyAlignment="1">
      <alignment horizontal="center" vertical="top" textRotation="255" shrinkToFit="1"/>
      <protection/>
    </xf>
    <xf numFmtId="0" fontId="6" fillId="0" borderId="40" xfId="63" applyFont="1" applyFill="1" applyBorder="1" applyAlignment="1">
      <alignment horizontal="center" vertical="top" textRotation="255" shrinkToFit="1"/>
      <protection/>
    </xf>
    <xf numFmtId="0" fontId="6" fillId="0" borderId="41" xfId="63" applyFont="1" applyFill="1" applyBorder="1" applyAlignment="1">
      <alignment horizontal="center" vertical="top" textRotation="255" shrinkToFit="1"/>
      <protection/>
    </xf>
    <xf numFmtId="0" fontId="6" fillId="0" borderId="42" xfId="63" applyFont="1" applyFill="1" applyBorder="1" applyAlignment="1">
      <alignment horizontal="center" vertical="top" textRotation="255" shrinkToFit="1"/>
      <protection/>
    </xf>
    <xf numFmtId="0" fontId="6" fillId="0" borderId="27" xfId="63" applyFont="1" applyFill="1" applyBorder="1" applyAlignment="1">
      <alignment horizontal="center" vertical="center"/>
      <protection/>
    </xf>
    <xf numFmtId="0" fontId="6" fillId="0" borderId="43" xfId="63" applyFont="1" applyFill="1" applyBorder="1" applyAlignment="1">
      <alignment horizontal="center" vertical="center"/>
      <protection/>
    </xf>
    <xf numFmtId="0" fontId="6" fillId="33" borderId="15" xfId="63" applyFont="1" applyFill="1" applyBorder="1" applyAlignment="1">
      <alignment horizontal="center" vertical="center" wrapText="1"/>
      <protection/>
    </xf>
    <xf numFmtId="0" fontId="6" fillId="0" borderId="44" xfId="63" applyFont="1" applyFill="1" applyBorder="1" applyAlignment="1">
      <alignment horizontal="center" vertical="top" textRotation="255" shrinkToFit="1"/>
      <protection/>
    </xf>
    <xf numFmtId="0" fontId="6" fillId="0" borderId="45" xfId="0" applyFont="1" applyFill="1" applyBorder="1" applyAlignment="1">
      <alignment vertical="top" textRotation="255"/>
    </xf>
    <xf numFmtId="0" fontId="6" fillId="0" borderId="42" xfId="0" applyFont="1" applyFill="1" applyBorder="1" applyAlignment="1">
      <alignment horizontal="center" vertical="top" textRotation="255" shrinkToFit="1"/>
    </xf>
    <xf numFmtId="0" fontId="6" fillId="0" borderId="26" xfId="63" applyFont="1" applyFill="1" applyBorder="1" applyAlignment="1">
      <alignment horizontal="center" vertical="center" wrapText="1" shrinkToFit="1"/>
      <protection/>
    </xf>
    <xf numFmtId="0" fontId="6" fillId="0" borderId="10" xfId="63" applyFont="1" applyFill="1" applyBorder="1" applyAlignment="1">
      <alignment horizontal="center" vertical="center" wrapText="1" shrinkToFit="1"/>
      <protection/>
    </xf>
    <xf numFmtId="0" fontId="6" fillId="0" borderId="46" xfId="63" applyFont="1" applyFill="1" applyBorder="1" applyAlignment="1">
      <alignment horizontal="center" vertical="center" wrapText="1" shrinkToFit="1"/>
      <protection/>
    </xf>
    <xf numFmtId="0" fontId="6" fillId="0" borderId="47" xfId="63" applyFont="1" applyFill="1" applyBorder="1" applyAlignment="1">
      <alignment horizontal="center" vertical="center" wrapText="1" shrinkToFit="1"/>
      <protection/>
    </xf>
    <xf numFmtId="0" fontId="6" fillId="33" borderId="27" xfId="63" applyFont="1" applyFill="1" applyBorder="1" applyAlignment="1">
      <alignment horizontal="center" vertical="center" wrapText="1"/>
      <protection/>
    </xf>
    <xf numFmtId="0" fontId="6" fillId="33" borderId="43" xfId="63" applyFont="1" applyFill="1" applyBorder="1" applyAlignment="1">
      <alignment horizontal="center" vertical="center" wrapText="1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6" fillId="33" borderId="48" xfId="63" applyFont="1" applyFill="1" applyBorder="1" applyAlignment="1">
      <alignment horizontal="center" vertical="center" wrapText="1"/>
      <protection/>
    </xf>
    <xf numFmtId="0" fontId="6" fillId="0" borderId="27" xfId="63" applyFont="1" applyFill="1" applyBorder="1" applyAlignment="1">
      <alignment horizontal="center" vertical="top" textRotation="255" wrapText="1" shrinkToFit="1"/>
      <protection/>
    </xf>
    <xf numFmtId="0" fontId="6" fillId="0" borderId="48" xfId="63" applyFont="1" applyFill="1" applyBorder="1" applyAlignment="1">
      <alignment horizontal="center" vertical="top" textRotation="255" wrapText="1" shrinkToFit="1"/>
      <protection/>
    </xf>
    <xf numFmtId="0" fontId="6" fillId="0" borderId="43" xfId="63" applyFont="1" applyFill="1" applyBorder="1" applyAlignment="1">
      <alignment horizontal="center" vertical="top" textRotation="255" wrapText="1" shrinkToFit="1"/>
      <protection/>
    </xf>
    <xf numFmtId="0" fontId="6" fillId="0" borderId="16" xfId="63" applyFont="1" applyFill="1" applyBorder="1" applyAlignment="1">
      <alignment horizontal="center" vertical="center" wrapText="1" shrinkToFit="1"/>
      <protection/>
    </xf>
    <xf numFmtId="0" fontId="6" fillId="0" borderId="19" xfId="63" applyFont="1" applyFill="1" applyBorder="1" applyAlignment="1">
      <alignment horizontal="center" vertical="center" shrinkToFit="1"/>
      <protection/>
    </xf>
    <xf numFmtId="0" fontId="6" fillId="0" borderId="20" xfId="63" applyFont="1" applyFill="1" applyBorder="1" applyAlignment="1">
      <alignment horizontal="center" vertical="center" wrapText="1" shrinkToFit="1"/>
      <protection/>
    </xf>
    <xf numFmtId="0" fontId="6" fillId="0" borderId="19" xfId="63" applyFont="1" applyFill="1" applyBorder="1" applyAlignment="1">
      <alignment horizontal="center" vertical="center" wrapText="1" shrinkToFit="1"/>
      <protection/>
    </xf>
    <xf numFmtId="0" fontId="6" fillId="33" borderId="46" xfId="63" applyFont="1" applyFill="1" applyBorder="1" applyAlignment="1">
      <alignment horizontal="center" vertical="top" textRotation="255" shrinkToFit="1"/>
      <protection/>
    </xf>
    <xf numFmtId="0" fontId="6" fillId="33" borderId="49" xfId="63" applyFont="1" applyFill="1" applyBorder="1" applyAlignment="1">
      <alignment horizontal="center" vertical="top" textRotation="255" shrinkToFit="1"/>
      <protection/>
    </xf>
    <xf numFmtId="0" fontId="6" fillId="33" borderId="47" xfId="63" applyFont="1" applyFill="1" applyBorder="1" applyAlignment="1">
      <alignment horizontal="center" vertical="top" textRotation="255" shrinkToFit="1"/>
      <protection/>
    </xf>
    <xf numFmtId="0" fontId="6" fillId="33" borderId="50" xfId="63" applyFont="1" applyFill="1" applyBorder="1" applyAlignment="1">
      <alignment horizontal="center" vertical="top" textRotation="255" shrinkToFit="1"/>
      <protection/>
    </xf>
    <xf numFmtId="0" fontId="6" fillId="33" borderId="51" xfId="63" applyFont="1" applyFill="1" applyBorder="1" applyAlignment="1">
      <alignment horizontal="center" vertical="top" textRotation="255" shrinkToFit="1"/>
      <protection/>
    </xf>
    <xf numFmtId="0" fontId="6" fillId="33" borderId="52" xfId="63" applyFont="1" applyFill="1" applyBorder="1" applyAlignment="1">
      <alignment horizontal="center" vertical="top" textRotation="255" shrinkToFit="1"/>
      <protection/>
    </xf>
    <xf numFmtId="0" fontId="12" fillId="34" borderId="10" xfId="62" applyFont="1" applyFill="1" applyBorder="1" applyAlignment="1" applyProtection="1">
      <alignment horizontal="center"/>
      <protection locked="0"/>
    </xf>
    <xf numFmtId="0" fontId="6" fillId="34" borderId="10" xfId="62" applyFont="1" applyFill="1" applyBorder="1" applyAlignment="1" applyProtection="1">
      <alignment horizontal="center"/>
      <protection locked="0"/>
    </xf>
    <xf numFmtId="0" fontId="6" fillId="0" borderId="46" xfId="63" applyFont="1" applyFill="1" applyBorder="1" applyAlignment="1">
      <alignment horizontal="center" vertical="center" shrinkToFit="1"/>
      <protection/>
    </xf>
    <xf numFmtId="0" fontId="6" fillId="0" borderId="48" xfId="63" applyFont="1" applyFill="1" applyBorder="1" applyAlignment="1">
      <alignment horizontal="center" vertical="center" shrinkToFit="1"/>
      <protection/>
    </xf>
    <xf numFmtId="0" fontId="6" fillId="0" borderId="43" xfId="63" applyFont="1" applyFill="1" applyBorder="1" applyAlignment="1">
      <alignment horizontal="center" vertical="center" shrinkToFit="1"/>
      <protection/>
    </xf>
    <xf numFmtId="0" fontId="8" fillId="0" borderId="20" xfId="63" applyFont="1" applyFill="1" applyBorder="1" applyAlignment="1">
      <alignment horizontal="center" vertical="center"/>
      <protection/>
    </xf>
    <xf numFmtId="0" fontId="8" fillId="0" borderId="16" xfId="63" applyFont="1" applyFill="1" applyBorder="1" applyAlignment="1">
      <alignment horizontal="center" vertical="center"/>
      <protection/>
    </xf>
    <xf numFmtId="0" fontId="8" fillId="0" borderId="19" xfId="63" applyFont="1" applyFill="1" applyBorder="1" applyAlignment="1">
      <alignment horizontal="center" vertical="center"/>
      <protection/>
    </xf>
    <xf numFmtId="0" fontId="6" fillId="33" borderId="20" xfId="63" applyFont="1" applyFill="1" applyBorder="1" applyAlignment="1">
      <alignment horizontal="center" vertical="center"/>
      <protection/>
    </xf>
    <xf numFmtId="0" fontId="6" fillId="33" borderId="16" xfId="63" applyFont="1" applyFill="1" applyBorder="1" applyAlignment="1">
      <alignment horizontal="center" vertical="center"/>
      <protection/>
    </xf>
    <xf numFmtId="0" fontId="6" fillId="33" borderId="27" xfId="63" applyFont="1" applyFill="1" applyBorder="1" applyAlignment="1">
      <alignment horizontal="center" vertical="center"/>
      <protection/>
    </xf>
    <xf numFmtId="0" fontId="6" fillId="0" borderId="20" xfId="63" applyFont="1" applyFill="1" applyBorder="1" applyAlignment="1">
      <alignment horizontal="center" vertical="center"/>
      <protection/>
    </xf>
    <xf numFmtId="0" fontId="6" fillId="0" borderId="16" xfId="63" applyFont="1" applyFill="1" applyBorder="1" applyAlignment="1">
      <alignment horizontal="center" vertical="center"/>
      <protection/>
    </xf>
    <xf numFmtId="0" fontId="6" fillId="0" borderId="19" xfId="63" applyFont="1" applyFill="1" applyBorder="1" applyAlignment="1">
      <alignment horizontal="center" vertical="center"/>
      <protection/>
    </xf>
    <xf numFmtId="0" fontId="6" fillId="0" borderId="27" xfId="63" applyFont="1" applyFill="1" applyBorder="1" applyAlignment="1">
      <alignment horizontal="center" vertical="center" wrapText="1" shrinkToFit="1"/>
      <protection/>
    </xf>
    <xf numFmtId="0" fontId="6" fillId="0" borderId="48" xfId="63" applyFont="1" applyFill="1" applyBorder="1" applyAlignment="1">
      <alignment horizontal="center" vertical="center" wrapText="1" shrinkToFit="1"/>
      <protection/>
    </xf>
    <xf numFmtId="0" fontId="6" fillId="0" borderId="43" xfId="63" applyFont="1" applyFill="1" applyBorder="1" applyAlignment="1">
      <alignment horizontal="center" vertical="center" wrapText="1" shrinkToFit="1"/>
      <protection/>
    </xf>
    <xf numFmtId="0" fontId="6" fillId="33" borderId="46" xfId="63" applyFont="1" applyFill="1" applyBorder="1" applyAlignment="1">
      <alignment horizontal="center" vertical="center" wrapText="1"/>
      <protection/>
    </xf>
    <xf numFmtId="0" fontId="6" fillId="33" borderId="49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53" xfId="63" applyFont="1" applyFill="1" applyBorder="1" applyAlignment="1">
      <alignment horizontal="center" vertical="top" textRotation="255" wrapText="1" shrinkToFit="1"/>
      <protection/>
    </xf>
    <xf numFmtId="0" fontId="10" fillId="33" borderId="54" xfId="0" applyFont="1" applyFill="1" applyBorder="1" applyAlignment="1">
      <alignment horizontal="center" vertical="top" textRotation="255" wrapText="1" shrinkToFit="1"/>
    </xf>
    <xf numFmtId="0" fontId="10" fillId="33" borderId="55" xfId="0" applyFont="1" applyFill="1" applyBorder="1" applyAlignment="1">
      <alignment horizontal="center" vertical="top" textRotation="255" wrapText="1" shrinkToFit="1"/>
    </xf>
    <xf numFmtId="0" fontId="6" fillId="0" borderId="20" xfId="62" applyFont="1" applyBorder="1" applyAlignment="1">
      <alignment horizontal="center" vertical="center" shrinkToFit="1"/>
      <protection/>
    </xf>
    <xf numFmtId="0" fontId="6" fillId="0" borderId="19" xfId="62" applyFont="1" applyBorder="1" applyAlignment="1">
      <alignment horizontal="center" vertical="center" shrinkToFit="1"/>
      <protection/>
    </xf>
    <xf numFmtId="58" fontId="8" fillId="34" borderId="20" xfId="62" applyNumberFormat="1" applyFont="1" applyFill="1" applyBorder="1" applyAlignment="1" applyProtection="1">
      <alignment horizontal="center" vertical="center"/>
      <protection locked="0"/>
    </xf>
    <xf numFmtId="58" fontId="8" fillId="34" borderId="16" xfId="62" applyNumberFormat="1" applyFont="1" applyFill="1" applyBorder="1" applyAlignment="1" applyProtection="1">
      <alignment horizontal="center" vertical="center"/>
      <protection locked="0"/>
    </xf>
    <xf numFmtId="58" fontId="8" fillId="34" borderId="19" xfId="62" applyNumberFormat="1" applyFont="1" applyFill="1" applyBorder="1" applyAlignment="1" applyProtection="1">
      <alignment horizontal="center" vertical="center"/>
      <protection locked="0"/>
    </xf>
    <xf numFmtId="0" fontId="7" fillId="0" borderId="49" xfId="62" applyFont="1" applyBorder="1" applyAlignment="1">
      <alignment horizontal="right" vertical="center"/>
      <protection/>
    </xf>
    <xf numFmtId="0" fontId="7" fillId="0" borderId="0" xfId="62" applyFont="1" applyBorder="1" applyAlignment="1">
      <alignment horizontal="right"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14" fillId="0" borderId="0" xfId="62" applyFont="1" applyBorder="1" applyAlignment="1">
      <alignment horizontal="center" vertical="center"/>
      <protection/>
    </xf>
    <xf numFmtId="215" fontId="4" fillId="34" borderId="0" xfId="62" applyNumberFormat="1" applyFont="1" applyFill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2" xfId="61"/>
    <cellStyle name="標準_団登録料計算様式(22年度用)" xfId="62"/>
    <cellStyle name="標準_団登録料計算様式(22年度用)_H22.3.22西宮地区登録料集計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32</xdr:row>
      <xdr:rowOff>9525</xdr:rowOff>
    </xdr:from>
    <xdr:to>
      <xdr:col>11</xdr:col>
      <xdr:colOff>0</xdr:colOff>
      <xdr:row>33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4505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285750</xdr:rowOff>
    </xdr:to>
    <xdr:sp>
      <xdr:nvSpPr>
        <xdr:cNvPr id="2" name="Line 3"/>
        <xdr:cNvSpPr>
          <a:spLocks/>
        </xdr:cNvSpPr>
      </xdr:nvSpPr>
      <xdr:spPr>
        <a:xfrm flipH="1">
          <a:off x="7381875" y="1600200"/>
          <a:ext cx="0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3" name="Line 11"/>
        <xdr:cNvSpPr>
          <a:spLocks/>
        </xdr:cNvSpPr>
      </xdr:nvSpPr>
      <xdr:spPr>
        <a:xfrm flipH="1">
          <a:off x="5267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4" name="Line 14"/>
        <xdr:cNvSpPr>
          <a:spLocks/>
        </xdr:cNvSpPr>
      </xdr:nvSpPr>
      <xdr:spPr>
        <a:xfrm flipH="1">
          <a:off x="5267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5" name="Line 19"/>
        <xdr:cNvSpPr>
          <a:spLocks/>
        </xdr:cNvSpPr>
      </xdr:nvSpPr>
      <xdr:spPr>
        <a:xfrm flipH="1">
          <a:off x="5267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6" name="Line 22"/>
        <xdr:cNvSpPr>
          <a:spLocks/>
        </xdr:cNvSpPr>
      </xdr:nvSpPr>
      <xdr:spPr>
        <a:xfrm flipH="1">
          <a:off x="5267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32</xdr:row>
      <xdr:rowOff>9525</xdr:rowOff>
    </xdr:from>
    <xdr:to>
      <xdr:col>11</xdr:col>
      <xdr:colOff>0</xdr:colOff>
      <xdr:row>33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4505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285750</xdr:rowOff>
    </xdr:to>
    <xdr:sp>
      <xdr:nvSpPr>
        <xdr:cNvPr id="2" name="Line 3"/>
        <xdr:cNvSpPr>
          <a:spLocks/>
        </xdr:cNvSpPr>
      </xdr:nvSpPr>
      <xdr:spPr>
        <a:xfrm flipH="1">
          <a:off x="7381875" y="1600200"/>
          <a:ext cx="0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3" name="Line 11"/>
        <xdr:cNvSpPr>
          <a:spLocks/>
        </xdr:cNvSpPr>
      </xdr:nvSpPr>
      <xdr:spPr>
        <a:xfrm flipH="1">
          <a:off x="5267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4" name="Line 14"/>
        <xdr:cNvSpPr>
          <a:spLocks/>
        </xdr:cNvSpPr>
      </xdr:nvSpPr>
      <xdr:spPr>
        <a:xfrm flipH="1">
          <a:off x="5267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5" name="Line 19"/>
        <xdr:cNvSpPr>
          <a:spLocks/>
        </xdr:cNvSpPr>
      </xdr:nvSpPr>
      <xdr:spPr>
        <a:xfrm flipH="1">
          <a:off x="5267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6" name="Line 22"/>
        <xdr:cNvSpPr>
          <a:spLocks/>
        </xdr:cNvSpPr>
      </xdr:nvSpPr>
      <xdr:spPr>
        <a:xfrm flipH="1">
          <a:off x="5267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32</xdr:row>
      <xdr:rowOff>9525</xdr:rowOff>
    </xdr:from>
    <xdr:to>
      <xdr:col>11</xdr:col>
      <xdr:colOff>0</xdr:colOff>
      <xdr:row>33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4505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285750</xdr:rowOff>
    </xdr:to>
    <xdr:sp>
      <xdr:nvSpPr>
        <xdr:cNvPr id="2" name="Line 3"/>
        <xdr:cNvSpPr>
          <a:spLocks/>
        </xdr:cNvSpPr>
      </xdr:nvSpPr>
      <xdr:spPr>
        <a:xfrm flipH="1">
          <a:off x="7381875" y="1600200"/>
          <a:ext cx="0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3" name="Line 11"/>
        <xdr:cNvSpPr>
          <a:spLocks/>
        </xdr:cNvSpPr>
      </xdr:nvSpPr>
      <xdr:spPr>
        <a:xfrm flipH="1">
          <a:off x="5267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4" name="Line 14"/>
        <xdr:cNvSpPr>
          <a:spLocks/>
        </xdr:cNvSpPr>
      </xdr:nvSpPr>
      <xdr:spPr>
        <a:xfrm flipH="1">
          <a:off x="5267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5" name="Line 19"/>
        <xdr:cNvSpPr>
          <a:spLocks/>
        </xdr:cNvSpPr>
      </xdr:nvSpPr>
      <xdr:spPr>
        <a:xfrm flipH="1">
          <a:off x="5267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6" name="Line 22"/>
        <xdr:cNvSpPr>
          <a:spLocks/>
        </xdr:cNvSpPr>
      </xdr:nvSpPr>
      <xdr:spPr>
        <a:xfrm flipH="1">
          <a:off x="5267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32</xdr:row>
      <xdr:rowOff>9525</xdr:rowOff>
    </xdr:from>
    <xdr:to>
      <xdr:col>11</xdr:col>
      <xdr:colOff>0</xdr:colOff>
      <xdr:row>33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4505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285750</xdr:rowOff>
    </xdr:to>
    <xdr:sp>
      <xdr:nvSpPr>
        <xdr:cNvPr id="2" name="Line 3"/>
        <xdr:cNvSpPr>
          <a:spLocks/>
        </xdr:cNvSpPr>
      </xdr:nvSpPr>
      <xdr:spPr>
        <a:xfrm flipH="1">
          <a:off x="7381875" y="1600200"/>
          <a:ext cx="0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3" name="Line 11"/>
        <xdr:cNvSpPr>
          <a:spLocks/>
        </xdr:cNvSpPr>
      </xdr:nvSpPr>
      <xdr:spPr>
        <a:xfrm flipH="1">
          <a:off x="5267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4" name="Line 14"/>
        <xdr:cNvSpPr>
          <a:spLocks/>
        </xdr:cNvSpPr>
      </xdr:nvSpPr>
      <xdr:spPr>
        <a:xfrm flipH="1">
          <a:off x="5267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5" name="Line 19"/>
        <xdr:cNvSpPr>
          <a:spLocks/>
        </xdr:cNvSpPr>
      </xdr:nvSpPr>
      <xdr:spPr>
        <a:xfrm flipH="1">
          <a:off x="5267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6" name="Line 22"/>
        <xdr:cNvSpPr>
          <a:spLocks/>
        </xdr:cNvSpPr>
      </xdr:nvSpPr>
      <xdr:spPr>
        <a:xfrm flipH="1">
          <a:off x="5267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32</xdr:row>
      <xdr:rowOff>9525</xdr:rowOff>
    </xdr:from>
    <xdr:to>
      <xdr:col>11</xdr:col>
      <xdr:colOff>0</xdr:colOff>
      <xdr:row>33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4505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285750</xdr:rowOff>
    </xdr:to>
    <xdr:sp>
      <xdr:nvSpPr>
        <xdr:cNvPr id="2" name="Line 3"/>
        <xdr:cNvSpPr>
          <a:spLocks/>
        </xdr:cNvSpPr>
      </xdr:nvSpPr>
      <xdr:spPr>
        <a:xfrm flipH="1">
          <a:off x="7381875" y="1600200"/>
          <a:ext cx="0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3" name="Line 11"/>
        <xdr:cNvSpPr>
          <a:spLocks/>
        </xdr:cNvSpPr>
      </xdr:nvSpPr>
      <xdr:spPr>
        <a:xfrm flipH="1">
          <a:off x="5267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4" name="Line 14"/>
        <xdr:cNvSpPr>
          <a:spLocks/>
        </xdr:cNvSpPr>
      </xdr:nvSpPr>
      <xdr:spPr>
        <a:xfrm flipH="1">
          <a:off x="5267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5" name="Line 19"/>
        <xdr:cNvSpPr>
          <a:spLocks/>
        </xdr:cNvSpPr>
      </xdr:nvSpPr>
      <xdr:spPr>
        <a:xfrm flipH="1">
          <a:off x="5267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6" name="Line 22"/>
        <xdr:cNvSpPr>
          <a:spLocks/>
        </xdr:cNvSpPr>
      </xdr:nvSpPr>
      <xdr:spPr>
        <a:xfrm flipH="1">
          <a:off x="5267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32</xdr:row>
      <xdr:rowOff>9525</xdr:rowOff>
    </xdr:from>
    <xdr:to>
      <xdr:col>11</xdr:col>
      <xdr:colOff>0</xdr:colOff>
      <xdr:row>33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4505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285750</xdr:rowOff>
    </xdr:to>
    <xdr:sp>
      <xdr:nvSpPr>
        <xdr:cNvPr id="2" name="Line 3"/>
        <xdr:cNvSpPr>
          <a:spLocks/>
        </xdr:cNvSpPr>
      </xdr:nvSpPr>
      <xdr:spPr>
        <a:xfrm flipH="1">
          <a:off x="7381875" y="1600200"/>
          <a:ext cx="0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3" name="Line 11"/>
        <xdr:cNvSpPr>
          <a:spLocks/>
        </xdr:cNvSpPr>
      </xdr:nvSpPr>
      <xdr:spPr>
        <a:xfrm flipH="1">
          <a:off x="5267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4" name="Line 14"/>
        <xdr:cNvSpPr>
          <a:spLocks/>
        </xdr:cNvSpPr>
      </xdr:nvSpPr>
      <xdr:spPr>
        <a:xfrm flipH="1">
          <a:off x="5267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5" name="Line 19"/>
        <xdr:cNvSpPr>
          <a:spLocks/>
        </xdr:cNvSpPr>
      </xdr:nvSpPr>
      <xdr:spPr>
        <a:xfrm flipH="1">
          <a:off x="5267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6" name="Line 22"/>
        <xdr:cNvSpPr>
          <a:spLocks/>
        </xdr:cNvSpPr>
      </xdr:nvSpPr>
      <xdr:spPr>
        <a:xfrm flipH="1">
          <a:off x="5267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32</xdr:row>
      <xdr:rowOff>9525</xdr:rowOff>
    </xdr:from>
    <xdr:to>
      <xdr:col>11</xdr:col>
      <xdr:colOff>0</xdr:colOff>
      <xdr:row>33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4505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285750</xdr:rowOff>
    </xdr:to>
    <xdr:sp>
      <xdr:nvSpPr>
        <xdr:cNvPr id="2" name="Line 3"/>
        <xdr:cNvSpPr>
          <a:spLocks/>
        </xdr:cNvSpPr>
      </xdr:nvSpPr>
      <xdr:spPr>
        <a:xfrm flipH="1">
          <a:off x="7381875" y="1600200"/>
          <a:ext cx="0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3" name="Line 11"/>
        <xdr:cNvSpPr>
          <a:spLocks/>
        </xdr:cNvSpPr>
      </xdr:nvSpPr>
      <xdr:spPr>
        <a:xfrm flipH="1">
          <a:off x="5267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4" name="Line 14"/>
        <xdr:cNvSpPr>
          <a:spLocks/>
        </xdr:cNvSpPr>
      </xdr:nvSpPr>
      <xdr:spPr>
        <a:xfrm flipH="1">
          <a:off x="5267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5" name="Line 19"/>
        <xdr:cNvSpPr>
          <a:spLocks/>
        </xdr:cNvSpPr>
      </xdr:nvSpPr>
      <xdr:spPr>
        <a:xfrm flipH="1">
          <a:off x="5267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6" name="Line 22"/>
        <xdr:cNvSpPr>
          <a:spLocks/>
        </xdr:cNvSpPr>
      </xdr:nvSpPr>
      <xdr:spPr>
        <a:xfrm flipH="1">
          <a:off x="5267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32</xdr:row>
      <xdr:rowOff>9525</xdr:rowOff>
    </xdr:from>
    <xdr:to>
      <xdr:col>11</xdr:col>
      <xdr:colOff>0</xdr:colOff>
      <xdr:row>33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4505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285750</xdr:rowOff>
    </xdr:to>
    <xdr:sp>
      <xdr:nvSpPr>
        <xdr:cNvPr id="2" name="Line 3"/>
        <xdr:cNvSpPr>
          <a:spLocks/>
        </xdr:cNvSpPr>
      </xdr:nvSpPr>
      <xdr:spPr>
        <a:xfrm flipH="1">
          <a:off x="7381875" y="1600200"/>
          <a:ext cx="0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3" name="Line 11"/>
        <xdr:cNvSpPr>
          <a:spLocks/>
        </xdr:cNvSpPr>
      </xdr:nvSpPr>
      <xdr:spPr>
        <a:xfrm flipH="1">
          <a:off x="5267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4" name="Line 14"/>
        <xdr:cNvSpPr>
          <a:spLocks/>
        </xdr:cNvSpPr>
      </xdr:nvSpPr>
      <xdr:spPr>
        <a:xfrm flipH="1">
          <a:off x="5267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5" name="Line 19"/>
        <xdr:cNvSpPr>
          <a:spLocks/>
        </xdr:cNvSpPr>
      </xdr:nvSpPr>
      <xdr:spPr>
        <a:xfrm flipH="1">
          <a:off x="5267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6" name="Line 22"/>
        <xdr:cNvSpPr>
          <a:spLocks/>
        </xdr:cNvSpPr>
      </xdr:nvSpPr>
      <xdr:spPr>
        <a:xfrm flipH="1">
          <a:off x="5267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32</xdr:row>
      <xdr:rowOff>9525</xdr:rowOff>
    </xdr:from>
    <xdr:to>
      <xdr:col>11</xdr:col>
      <xdr:colOff>0</xdr:colOff>
      <xdr:row>33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4505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285750</xdr:rowOff>
    </xdr:to>
    <xdr:sp>
      <xdr:nvSpPr>
        <xdr:cNvPr id="2" name="Line 3"/>
        <xdr:cNvSpPr>
          <a:spLocks/>
        </xdr:cNvSpPr>
      </xdr:nvSpPr>
      <xdr:spPr>
        <a:xfrm flipH="1">
          <a:off x="7381875" y="1600200"/>
          <a:ext cx="0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3" name="Line 11"/>
        <xdr:cNvSpPr>
          <a:spLocks/>
        </xdr:cNvSpPr>
      </xdr:nvSpPr>
      <xdr:spPr>
        <a:xfrm flipH="1">
          <a:off x="5267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4" name="Line 14"/>
        <xdr:cNvSpPr>
          <a:spLocks/>
        </xdr:cNvSpPr>
      </xdr:nvSpPr>
      <xdr:spPr>
        <a:xfrm flipH="1">
          <a:off x="5267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5" name="Line 19"/>
        <xdr:cNvSpPr>
          <a:spLocks/>
        </xdr:cNvSpPr>
      </xdr:nvSpPr>
      <xdr:spPr>
        <a:xfrm flipH="1">
          <a:off x="5267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6" name="Line 22"/>
        <xdr:cNvSpPr>
          <a:spLocks/>
        </xdr:cNvSpPr>
      </xdr:nvSpPr>
      <xdr:spPr>
        <a:xfrm flipH="1">
          <a:off x="5267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32</xdr:row>
      <xdr:rowOff>9525</xdr:rowOff>
    </xdr:from>
    <xdr:to>
      <xdr:col>11</xdr:col>
      <xdr:colOff>0</xdr:colOff>
      <xdr:row>33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4629150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285750</xdr:rowOff>
    </xdr:to>
    <xdr:sp>
      <xdr:nvSpPr>
        <xdr:cNvPr id="2" name="Line 3"/>
        <xdr:cNvSpPr>
          <a:spLocks/>
        </xdr:cNvSpPr>
      </xdr:nvSpPr>
      <xdr:spPr>
        <a:xfrm flipH="1">
          <a:off x="7505700" y="1600200"/>
          <a:ext cx="0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3" name="Line 11"/>
        <xdr:cNvSpPr>
          <a:spLocks/>
        </xdr:cNvSpPr>
      </xdr:nvSpPr>
      <xdr:spPr>
        <a:xfrm flipH="1">
          <a:off x="5391150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4" name="Line 14"/>
        <xdr:cNvSpPr>
          <a:spLocks/>
        </xdr:cNvSpPr>
      </xdr:nvSpPr>
      <xdr:spPr>
        <a:xfrm flipH="1">
          <a:off x="5391150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5" name="Line 19"/>
        <xdr:cNvSpPr>
          <a:spLocks/>
        </xdr:cNvSpPr>
      </xdr:nvSpPr>
      <xdr:spPr>
        <a:xfrm flipH="1">
          <a:off x="5391150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6" name="Line 22"/>
        <xdr:cNvSpPr>
          <a:spLocks/>
        </xdr:cNvSpPr>
      </xdr:nvSpPr>
      <xdr:spPr>
        <a:xfrm flipH="1">
          <a:off x="5391150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32</xdr:row>
      <xdr:rowOff>9525</xdr:rowOff>
    </xdr:from>
    <xdr:to>
      <xdr:col>11</xdr:col>
      <xdr:colOff>0</xdr:colOff>
      <xdr:row>33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4505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285750</xdr:rowOff>
    </xdr:to>
    <xdr:sp>
      <xdr:nvSpPr>
        <xdr:cNvPr id="2" name="Line 3"/>
        <xdr:cNvSpPr>
          <a:spLocks/>
        </xdr:cNvSpPr>
      </xdr:nvSpPr>
      <xdr:spPr>
        <a:xfrm flipH="1">
          <a:off x="7381875" y="1600200"/>
          <a:ext cx="0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3" name="Line 11"/>
        <xdr:cNvSpPr>
          <a:spLocks/>
        </xdr:cNvSpPr>
      </xdr:nvSpPr>
      <xdr:spPr>
        <a:xfrm flipH="1">
          <a:off x="5267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4" name="Line 14"/>
        <xdr:cNvSpPr>
          <a:spLocks/>
        </xdr:cNvSpPr>
      </xdr:nvSpPr>
      <xdr:spPr>
        <a:xfrm flipH="1">
          <a:off x="5267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5" name="Line 19"/>
        <xdr:cNvSpPr>
          <a:spLocks/>
        </xdr:cNvSpPr>
      </xdr:nvSpPr>
      <xdr:spPr>
        <a:xfrm flipH="1">
          <a:off x="5267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sp>
      <xdr:nvSpPr>
        <xdr:cNvPr id="6" name="Line 22"/>
        <xdr:cNvSpPr>
          <a:spLocks/>
        </xdr:cNvSpPr>
      </xdr:nvSpPr>
      <xdr:spPr>
        <a:xfrm flipH="1">
          <a:off x="5267325" y="831532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B35"/>
  <sheetViews>
    <sheetView showGridLines="0" showZeros="0" tabSelected="1" zoomScale="80" zoomScaleNormal="80" zoomScalePageLayoutView="0" workbookViewId="0" topLeftCell="A1">
      <pane xSplit="2" ySplit="7" topLeftCell="C8" activePane="bottomRight" state="frozen"/>
      <selection pane="topLeft" activeCell="G2" sqref="G2"/>
      <selection pane="topRight" activeCell="G2" sqref="G2"/>
      <selection pane="bottomLeft" activeCell="G2" sqref="G2"/>
      <selection pane="bottomRight" activeCell="V7" sqref="V7:X7"/>
    </sheetView>
  </sheetViews>
  <sheetFormatPr defaultColWidth="9.00390625" defaultRowHeight="13.5"/>
  <cols>
    <col min="1" max="1" width="9.125" style="2" customWidth="1"/>
    <col min="2" max="13" width="5.00390625" style="2" customWidth="1"/>
    <col min="14" max="15" width="5.625" style="21" customWidth="1"/>
    <col min="16" max="16" width="6.625" style="21" customWidth="1"/>
    <col min="17" max="27" width="9.875" style="2" customWidth="1"/>
    <col min="28" max="16384" width="9.00390625" style="2" customWidth="1"/>
  </cols>
  <sheetData>
    <row r="1" spans="1:28" s="1" customFormat="1" ht="33" customHeight="1">
      <c r="A1" s="159" t="s">
        <v>13</v>
      </c>
      <c r="B1" s="160"/>
      <c r="C1" s="161">
        <v>42073</v>
      </c>
      <c r="D1" s="162"/>
      <c r="E1" s="162"/>
      <c r="F1" s="163"/>
      <c r="G1" s="164" t="s">
        <v>186</v>
      </c>
      <c r="H1" s="165"/>
      <c r="I1" s="165"/>
      <c r="J1" s="165"/>
      <c r="K1" s="165"/>
      <c r="L1" s="166" t="s">
        <v>34</v>
      </c>
      <c r="M1" s="166"/>
      <c r="N1" s="166"/>
      <c r="O1" s="166"/>
      <c r="P1" s="166"/>
      <c r="Q1" s="166"/>
      <c r="R1" s="166"/>
      <c r="S1" s="166"/>
      <c r="T1" s="166"/>
      <c r="U1" s="166"/>
      <c r="V1" s="167"/>
      <c r="W1" s="167"/>
      <c r="X1" s="168" t="s">
        <v>187</v>
      </c>
      <c r="Y1" s="168"/>
      <c r="Z1" s="168"/>
      <c r="AA1" s="168"/>
      <c r="AB1" s="3"/>
    </row>
    <row r="2" spans="1:28" s="10" customFormat="1" ht="24.75" customHeight="1">
      <c r="A2" s="6"/>
      <c r="B2" s="51"/>
      <c r="C2" s="8"/>
      <c r="D2" s="52" t="s">
        <v>22</v>
      </c>
      <c r="E2" s="8"/>
      <c r="F2" s="8"/>
      <c r="G2" s="8"/>
      <c r="H2" s="8"/>
      <c r="I2" s="8"/>
      <c r="J2" s="8"/>
      <c r="K2" s="8"/>
      <c r="L2" s="8"/>
      <c r="M2" s="9"/>
      <c r="N2" s="8"/>
      <c r="O2" s="8"/>
      <c r="P2" s="8"/>
      <c r="Q2" s="8"/>
      <c r="R2" s="53" t="s">
        <v>27</v>
      </c>
      <c r="S2" s="136"/>
      <c r="T2" s="136"/>
      <c r="U2" s="52" t="s">
        <v>28</v>
      </c>
      <c r="V2" s="52"/>
      <c r="W2" s="54" t="s">
        <v>29</v>
      </c>
      <c r="X2" s="137"/>
      <c r="Y2" s="137"/>
      <c r="Z2" s="137"/>
      <c r="AA2" s="52" t="s">
        <v>30</v>
      </c>
      <c r="AB2" s="8"/>
    </row>
    <row r="3" spans="1:28" s="10" customFormat="1" ht="7.5" customHeight="1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8"/>
      <c r="O3" s="8"/>
      <c r="P3" s="8"/>
      <c r="Q3" s="8"/>
      <c r="S3" s="48"/>
      <c r="T3" s="49"/>
      <c r="U3" s="8"/>
      <c r="V3" s="8"/>
      <c r="W3" s="47"/>
      <c r="X3" s="50"/>
      <c r="Y3" s="50"/>
      <c r="Z3" s="50"/>
      <c r="AA3" s="8"/>
      <c r="AB3" s="8"/>
    </row>
    <row r="4" spans="1:28" s="12" customFormat="1" ht="21" customHeight="1" thickBot="1">
      <c r="A4" s="138" t="s">
        <v>9</v>
      </c>
      <c r="B4" s="141" t="s">
        <v>10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3"/>
      <c r="N4" s="144" t="s">
        <v>0</v>
      </c>
      <c r="O4" s="145"/>
      <c r="P4" s="146"/>
      <c r="Q4" s="147" t="s">
        <v>4</v>
      </c>
      <c r="R4" s="148"/>
      <c r="S4" s="149"/>
      <c r="T4" s="150" t="s">
        <v>19</v>
      </c>
      <c r="U4" s="153" t="s">
        <v>20</v>
      </c>
      <c r="V4" s="147" t="s">
        <v>24</v>
      </c>
      <c r="W4" s="148"/>
      <c r="X4" s="148"/>
      <c r="Y4" s="148"/>
      <c r="Z4" s="149"/>
      <c r="AA4" s="119" t="s">
        <v>25</v>
      </c>
      <c r="AB4" s="11"/>
    </row>
    <row r="5" spans="1:28" s="14" customFormat="1" ht="39" customHeight="1">
      <c r="A5" s="139"/>
      <c r="B5" s="123" t="s">
        <v>32</v>
      </c>
      <c r="C5" s="123" t="s">
        <v>15</v>
      </c>
      <c r="D5" s="126" t="s">
        <v>16</v>
      </c>
      <c r="E5" s="127"/>
      <c r="F5" s="128" t="s">
        <v>17</v>
      </c>
      <c r="G5" s="127"/>
      <c r="H5" s="128" t="s">
        <v>23</v>
      </c>
      <c r="I5" s="129"/>
      <c r="J5" s="128" t="s">
        <v>11</v>
      </c>
      <c r="K5" s="129"/>
      <c r="L5" s="128" t="s">
        <v>12</v>
      </c>
      <c r="M5" s="129"/>
      <c r="N5" s="130" t="s">
        <v>2</v>
      </c>
      <c r="O5" s="133" t="s">
        <v>3</v>
      </c>
      <c r="P5" s="156" t="s">
        <v>31</v>
      </c>
      <c r="Q5" s="115" t="s">
        <v>18</v>
      </c>
      <c r="R5" s="117" t="s">
        <v>14</v>
      </c>
      <c r="S5" s="119" t="s">
        <v>1</v>
      </c>
      <c r="T5" s="151"/>
      <c r="U5" s="154"/>
      <c r="V5" s="121" t="s">
        <v>5</v>
      </c>
      <c r="W5" s="121" t="s">
        <v>6</v>
      </c>
      <c r="X5" s="121" t="s">
        <v>8</v>
      </c>
      <c r="Y5" s="109"/>
      <c r="Z5" s="111" t="s">
        <v>7</v>
      </c>
      <c r="AA5" s="122"/>
      <c r="AB5" s="13"/>
    </row>
    <row r="6" spans="1:28" s="14" customFormat="1" ht="23.25" customHeight="1">
      <c r="A6" s="139"/>
      <c r="B6" s="124"/>
      <c r="C6" s="124"/>
      <c r="D6" s="112" t="s">
        <v>2</v>
      </c>
      <c r="E6" s="107" t="s">
        <v>3</v>
      </c>
      <c r="F6" s="105" t="s">
        <v>2</v>
      </c>
      <c r="G6" s="107" t="s">
        <v>3</v>
      </c>
      <c r="H6" s="105" t="s">
        <v>2</v>
      </c>
      <c r="I6" s="107" t="s">
        <v>3</v>
      </c>
      <c r="J6" s="105" t="s">
        <v>2</v>
      </c>
      <c r="K6" s="107" t="s">
        <v>3</v>
      </c>
      <c r="L6" s="105" t="s">
        <v>2</v>
      </c>
      <c r="M6" s="107" t="s">
        <v>3</v>
      </c>
      <c r="N6" s="131"/>
      <c r="O6" s="134"/>
      <c r="P6" s="157"/>
      <c r="Q6" s="116"/>
      <c r="R6" s="118"/>
      <c r="S6" s="120"/>
      <c r="T6" s="152"/>
      <c r="U6" s="155"/>
      <c r="V6" s="121"/>
      <c r="W6" s="121"/>
      <c r="X6" s="121"/>
      <c r="Y6" s="110"/>
      <c r="Z6" s="111"/>
      <c r="AA6" s="120"/>
      <c r="AB6" s="13"/>
    </row>
    <row r="7" spans="1:28" s="14" customFormat="1" ht="36.75" customHeight="1" thickBot="1">
      <c r="A7" s="140"/>
      <c r="B7" s="125"/>
      <c r="C7" s="125"/>
      <c r="D7" s="113"/>
      <c r="E7" s="114"/>
      <c r="F7" s="106"/>
      <c r="G7" s="108"/>
      <c r="H7" s="106"/>
      <c r="I7" s="108"/>
      <c r="J7" s="106"/>
      <c r="K7" s="108"/>
      <c r="L7" s="106"/>
      <c r="M7" s="108"/>
      <c r="N7" s="132"/>
      <c r="O7" s="135"/>
      <c r="P7" s="158"/>
      <c r="Q7" s="42">
        <v>2000</v>
      </c>
      <c r="R7" s="43">
        <v>1000</v>
      </c>
      <c r="S7" s="44" t="s">
        <v>26</v>
      </c>
      <c r="T7" s="45">
        <v>750</v>
      </c>
      <c r="U7" s="46" t="s">
        <v>26</v>
      </c>
      <c r="V7" s="89"/>
      <c r="W7" s="90"/>
      <c r="X7" s="89"/>
      <c r="Y7" s="89"/>
      <c r="Z7" s="46" t="s">
        <v>26</v>
      </c>
      <c r="AA7" s="46" t="s">
        <v>26</v>
      </c>
      <c r="AB7" s="13"/>
    </row>
    <row r="8" spans="1:28" s="20" customFormat="1" ht="18.75" customHeight="1">
      <c r="A8" s="55"/>
      <c r="B8" s="56"/>
      <c r="C8" s="57"/>
      <c r="D8" s="58"/>
      <c r="E8" s="59"/>
      <c r="F8" s="60"/>
      <c r="G8" s="61"/>
      <c r="H8" s="62"/>
      <c r="I8" s="61"/>
      <c r="J8" s="63"/>
      <c r="K8" s="61"/>
      <c r="L8" s="63"/>
      <c r="M8" s="61"/>
      <c r="N8" s="38">
        <f>D8+F8+H8+J8+L8</f>
        <v>0</v>
      </c>
      <c r="O8" s="39">
        <f>E8+G8+I8+K8+M8</f>
        <v>0</v>
      </c>
      <c r="P8" s="40">
        <f>SUM(N8:O8)</f>
        <v>0</v>
      </c>
      <c r="Q8" s="15">
        <f aca="true" t="shared" si="0" ref="Q8:Q32">SUM(C8*Q$7)</f>
        <v>0</v>
      </c>
      <c r="R8" s="16">
        <f aca="true" t="shared" si="1" ref="R8:R32">SUM(P8*R$7)</f>
        <v>0</v>
      </c>
      <c r="S8" s="22">
        <f>SUM(Q8:R8)</f>
        <v>0</v>
      </c>
      <c r="T8" s="17">
        <f aca="true" t="shared" si="2" ref="T8:T32">SUM(F8:G8,L8:M8)*T$7</f>
        <v>0</v>
      </c>
      <c r="U8" s="22">
        <f>SUM(S8:T8)</f>
        <v>0</v>
      </c>
      <c r="V8" s="17">
        <f>SUM(B8*V$7)</f>
        <v>0</v>
      </c>
      <c r="W8" s="17">
        <f aca="true" t="shared" si="3" ref="W8:Y9">SUM($C8*W$7)</f>
        <v>0</v>
      </c>
      <c r="X8" s="18">
        <f>SUM($P8*X$7)</f>
        <v>0</v>
      </c>
      <c r="Y8" s="18">
        <f t="shared" si="3"/>
        <v>0</v>
      </c>
      <c r="Z8" s="24">
        <f>SUM(V8:Y8)</f>
        <v>0</v>
      </c>
      <c r="AA8" s="22">
        <f>U8+Z8</f>
        <v>0</v>
      </c>
      <c r="AB8" s="19"/>
    </row>
    <row r="9" spans="1:28" s="20" customFormat="1" ht="18.75" customHeight="1">
      <c r="A9" s="55"/>
      <c r="B9" s="56"/>
      <c r="C9" s="64"/>
      <c r="D9" s="65"/>
      <c r="E9" s="66"/>
      <c r="F9" s="67"/>
      <c r="G9" s="68"/>
      <c r="H9" s="69"/>
      <c r="I9" s="70"/>
      <c r="J9" s="71"/>
      <c r="K9" s="72"/>
      <c r="L9" s="71"/>
      <c r="M9" s="72"/>
      <c r="N9" s="38">
        <f aca="true" t="shared" si="4" ref="N9:O32">D9+F9+H9+J9+L9</f>
        <v>0</v>
      </c>
      <c r="O9" s="39">
        <f t="shared" si="4"/>
        <v>0</v>
      </c>
      <c r="P9" s="41">
        <f>SUM(N9:O9)</f>
        <v>0</v>
      </c>
      <c r="Q9" s="15">
        <f t="shared" si="0"/>
        <v>0</v>
      </c>
      <c r="R9" s="16">
        <f t="shared" si="1"/>
        <v>0</v>
      </c>
      <c r="S9" s="22">
        <f>SUM(Q9:R9)</f>
        <v>0</v>
      </c>
      <c r="T9" s="17">
        <f t="shared" si="2"/>
        <v>0</v>
      </c>
      <c r="U9" s="22">
        <f>SUM(S9:T9)</f>
        <v>0</v>
      </c>
      <c r="V9" s="17">
        <f aca="true" t="shared" si="5" ref="V9:V32">SUM(B9*V$7)</f>
        <v>0</v>
      </c>
      <c r="W9" s="17">
        <f t="shared" si="3"/>
        <v>0</v>
      </c>
      <c r="X9" s="17">
        <f aca="true" t="shared" si="6" ref="X9:X32">SUM($P9*X$7)</f>
        <v>0</v>
      </c>
      <c r="Y9" s="17">
        <f t="shared" si="3"/>
        <v>0</v>
      </c>
      <c r="Z9" s="22">
        <f>SUM(V9:Y9)</f>
        <v>0</v>
      </c>
      <c r="AA9" s="22">
        <f>U9+Z9</f>
        <v>0</v>
      </c>
      <c r="AB9" s="19"/>
    </row>
    <row r="10" spans="1:28" s="20" customFormat="1" ht="18.75" customHeight="1">
      <c r="A10" s="55"/>
      <c r="B10" s="56"/>
      <c r="C10" s="64"/>
      <c r="D10" s="65"/>
      <c r="E10" s="66"/>
      <c r="F10" s="67"/>
      <c r="G10" s="68"/>
      <c r="H10" s="69"/>
      <c r="I10" s="70"/>
      <c r="J10" s="71"/>
      <c r="K10" s="72"/>
      <c r="L10" s="71"/>
      <c r="M10" s="72"/>
      <c r="N10" s="38">
        <f t="shared" si="4"/>
        <v>0</v>
      </c>
      <c r="O10" s="39">
        <f t="shared" si="4"/>
        <v>0</v>
      </c>
      <c r="P10" s="41">
        <f aca="true" t="shared" si="7" ref="P10:P32">SUM(N10:O10)</f>
        <v>0</v>
      </c>
      <c r="Q10" s="15">
        <f t="shared" si="0"/>
        <v>0</v>
      </c>
      <c r="R10" s="16">
        <f t="shared" si="1"/>
        <v>0</v>
      </c>
      <c r="S10" s="22">
        <f aca="true" t="shared" si="8" ref="S10:S32">SUM(Q10:R10)</f>
        <v>0</v>
      </c>
      <c r="T10" s="17">
        <f t="shared" si="2"/>
        <v>0</v>
      </c>
      <c r="U10" s="22">
        <f aca="true" t="shared" si="9" ref="U10:U32">SUM(S10:T10)</f>
        <v>0</v>
      </c>
      <c r="V10" s="17">
        <f t="shared" si="5"/>
        <v>0</v>
      </c>
      <c r="W10" s="17">
        <f aca="true" t="shared" si="10" ref="W10:Y29">SUM($C10*W$7)</f>
        <v>0</v>
      </c>
      <c r="X10" s="17">
        <f t="shared" si="6"/>
        <v>0</v>
      </c>
      <c r="Y10" s="17">
        <f t="shared" si="10"/>
        <v>0</v>
      </c>
      <c r="Z10" s="22">
        <f aca="true" t="shared" si="11" ref="Z10:Z32">SUM(V10:Y10)</f>
        <v>0</v>
      </c>
      <c r="AA10" s="22">
        <f aca="true" t="shared" si="12" ref="AA10:AA32">U10+Z10</f>
        <v>0</v>
      </c>
      <c r="AB10" s="19"/>
    </row>
    <row r="11" spans="1:28" s="20" customFormat="1" ht="18.75" customHeight="1">
      <c r="A11" s="55"/>
      <c r="B11" s="56"/>
      <c r="C11" s="64"/>
      <c r="D11" s="65"/>
      <c r="E11" s="66"/>
      <c r="F11" s="67"/>
      <c r="G11" s="68"/>
      <c r="H11" s="69"/>
      <c r="I11" s="70"/>
      <c r="J11" s="71"/>
      <c r="K11" s="72"/>
      <c r="L11" s="71"/>
      <c r="M11" s="72"/>
      <c r="N11" s="38">
        <f t="shared" si="4"/>
        <v>0</v>
      </c>
      <c r="O11" s="39">
        <f t="shared" si="4"/>
        <v>0</v>
      </c>
      <c r="P11" s="41">
        <f t="shared" si="7"/>
        <v>0</v>
      </c>
      <c r="Q11" s="15">
        <f t="shared" si="0"/>
        <v>0</v>
      </c>
      <c r="R11" s="16">
        <f t="shared" si="1"/>
        <v>0</v>
      </c>
      <c r="S11" s="22">
        <f t="shared" si="8"/>
        <v>0</v>
      </c>
      <c r="T11" s="17">
        <f t="shared" si="2"/>
        <v>0</v>
      </c>
      <c r="U11" s="22">
        <f t="shared" si="9"/>
        <v>0</v>
      </c>
      <c r="V11" s="17">
        <f t="shared" si="5"/>
        <v>0</v>
      </c>
      <c r="W11" s="17">
        <f t="shared" si="10"/>
        <v>0</v>
      </c>
      <c r="X11" s="17">
        <f t="shared" si="6"/>
        <v>0</v>
      </c>
      <c r="Y11" s="17">
        <f t="shared" si="10"/>
        <v>0</v>
      </c>
      <c r="Z11" s="22">
        <f t="shared" si="11"/>
        <v>0</v>
      </c>
      <c r="AA11" s="22">
        <f t="shared" si="12"/>
        <v>0</v>
      </c>
      <c r="AB11" s="19"/>
    </row>
    <row r="12" spans="1:28" s="20" customFormat="1" ht="18.75" customHeight="1">
      <c r="A12" s="55"/>
      <c r="B12" s="56"/>
      <c r="C12" s="64"/>
      <c r="D12" s="65"/>
      <c r="E12" s="66"/>
      <c r="F12" s="67"/>
      <c r="G12" s="68"/>
      <c r="H12" s="69"/>
      <c r="I12" s="70"/>
      <c r="J12" s="71"/>
      <c r="K12" s="72"/>
      <c r="L12" s="71"/>
      <c r="M12" s="72"/>
      <c r="N12" s="38">
        <f t="shared" si="4"/>
        <v>0</v>
      </c>
      <c r="O12" s="39">
        <f t="shared" si="4"/>
        <v>0</v>
      </c>
      <c r="P12" s="41">
        <f t="shared" si="7"/>
        <v>0</v>
      </c>
      <c r="Q12" s="15">
        <f t="shared" si="0"/>
        <v>0</v>
      </c>
      <c r="R12" s="16">
        <f t="shared" si="1"/>
        <v>0</v>
      </c>
      <c r="S12" s="22">
        <f t="shared" si="8"/>
        <v>0</v>
      </c>
      <c r="T12" s="17">
        <f t="shared" si="2"/>
        <v>0</v>
      </c>
      <c r="U12" s="22">
        <f t="shared" si="9"/>
        <v>0</v>
      </c>
      <c r="V12" s="17">
        <f t="shared" si="5"/>
        <v>0</v>
      </c>
      <c r="W12" s="17">
        <f t="shared" si="10"/>
        <v>0</v>
      </c>
      <c r="X12" s="17">
        <f t="shared" si="6"/>
        <v>0</v>
      </c>
      <c r="Y12" s="17">
        <f t="shared" si="10"/>
        <v>0</v>
      </c>
      <c r="Z12" s="22">
        <f t="shared" si="11"/>
        <v>0</v>
      </c>
      <c r="AA12" s="22">
        <f t="shared" si="12"/>
        <v>0</v>
      </c>
      <c r="AB12" s="19"/>
    </row>
    <row r="13" spans="1:28" s="20" customFormat="1" ht="18.75" customHeight="1">
      <c r="A13" s="55"/>
      <c r="B13" s="56"/>
      <c r="C13" s="64"/>
      <c r="D13" s="65"/>
      <c r="E13" s="66"/>
      <c r="F13" s="67"/>
      <c r="G13" s="68"/>
      <c r="H13" s="69"/>
      <c r="I13" s="70"/>
      <c r="J13" s="71"/>
      <c r="K13" s="72"/>
      <c r="L13" s="71"/>
      <c r="M13" s="72"/>
      <c r="N13" s="38">
        <f t="shared" si="4"/>
        <v>0</v>
      </c>
      <c r="O13" s="39">
        <f t="shared" si="4"/>
        <v>0</v>
      </c>
      <c r="P13" s="41">
        <f t="shared" si="7"/>
        <v>0</v>
      </c>
      <c r="Q13" s="15">
        <f t="shared" si="0"/>
        <v>0</v>
      </c>
      <c r="R13" s="16">
        <f t="shared" si="1"/>
        <v>0</v>
      </c>
      <c r="S13" s="22">
        <f t="shared" si="8"/>
        <v>0</v>
      </c>
      <c r="T13" s="17">
        <f t="shared" si="2"/>
        <v>0</v>
      </c>
      <c r="U13" s="22">
        <f t="shared" si="9"/>
        <v>0</v>
      </c>
      <c r="V13" s="17">
        <f t="shared" si="5"/>
        <v>0</v>
      </c>
      <c r="W13" s="17">
        <f t="shared" si="10"/>
        <v>0</v>
      </c>
      <c r="X13" s="17">
        <f t="shared" si="6"/>
        <v>0</v>
      </c>
      <c r="Y13" s="17">
        <f t="shared" si="10"/>
        <v>0</v>
      </c>
      <c r="Z13" s="22">
        <f t="shared" si="11"/>
        <v>0</v>
      </c>
      <c r="AA13" s="22">
        <f t="shared" si="12"/>
        <v>0</v>
      </c>
      <c r="AB13" s="19"/>
    </row>
    <row r="14" spans="1:28" s="20" customFormat="1" ht="18.75" customHeight="1">
      <c r="A14" s="55"/>
      <c r="B14" s="56"/>
      <c r="C14" s="64"/>
      <c r="D14" s="72"/>
      <c r="E14" s="70"/>
      <c r="F14" s="71"/>
      <c r="G14" s="73"/>
      <c r="H14" s="74"/>
      <c r="I14" s="75"/>
      <c r="J14" s="76"/>
      <c r="K14" s="77"/>
      <c r="L14" s="76"/>
      <c r="M14" s="77"/>
      <c r="N14" s="38">
        <f t="shared" si="4"/>
        <v>0</v>
      </c>
      <c r="O14" s="39">
        <f t="shared" si="4"/>
        <v>0</v>
      </c>
      <c r="P14" s="41">
        <f t="shared" si="7"/>
        <v>0</v>
      </c>
      <c r="Q14" s="15">
        <f t="shared" si="0"/>
        <v>0</v>
      </c>
      <c r="R14" s="16">
        <f t="shared" si="1"/>
        <v>0</v>
      </c>
      <c r="S14" s="22">
        <f t="shared" si="8"/>
        <v>0</v>
      </c>
      <c r="T14" s="17">
        <f t="shared" si="2"/>
        <v>0</v>
      </c>
      <c r="U14" s="22">
        <f t="shared" si="9"/>
        <v>0</v>
      </c>
      <c r="V14" s="17">
        <f t="shared" si="5"/>
        <v>0</v>
      </c>
      <c r="W14" s="17">
        <f t="shared" si="10"/>
        <v>0</v>
      </c>
      <c r="X14" s="17">
        <f t="shared" si="6"/>
        <v>0</v>
      </c>
      <c r="Y14" s="17">
        <f t="shared" si="10"/>
        <v>0</v>
      </c>
      <c r="Z14" s="22">
        <f t="shared" si="11"/>
        <v>0</v>
      </c>
      <c r="AA14" s="22">
        <f t="shared" si="12"/>
        <v>0</v>
      </c>
      <c r="AB14" s="19"/>
    </row>
    <row r="15" spans="1:28" s="20" customFormat="1" ht="18.75" customHeight="1">
      <c r="A15" s="55"/>
      <c r="B15" s="56"/>
      <c r="C15" s="64"/>
      <c r="D15" s="72"/>
      <c r="E15" s="70"/>
      <c r="F15" s="71"/>
      <c r="G15" s="73"/>
      <c r="H15" s="74"/>
      <c r="I15" s="75"/>
      <c r="J15" s="76"/>
      <c r="K15" s="77"/>
      <c r="L15" s="76"/>
      <c r="M15" s="77"/>
      <c r="N15" s="38">
        <f t="shared" si="4"/>
        <v>0</v>
      </c>
      <c r="O15" s="39">
        <f t="shared" si="4"/>
        <v>0</v>
      </c>
      <c r="P15" s="41">
        <f t="shared" si="7"/>
        <v>0</v>
      </c>
      <c r="Q15" s="15">
        <f t="shared" si="0"/>
        <v>0</v>
      </c>
      <c r="R15" s="16">
        <f t="shared" si="1"/>
        <v>0</v>
      </c>
      <c r="S15" s="22">
        <f t="shared" si="8"/>
        <v>0</v>
      </c>
      <c r="T15" s="17">
        <f t="shared" si="2"/>
        <v>0</v>
      </c>
      <c r="U15" s="22">
        <f t="shared" si="9"/>
        <v>0</v>
      </c>
      <c r="V15" s="17">
        <f t="shared" si="5"/>
        <v>0</v>
      </c>
      <c r="W15" s="17">
        <f t="shared" si="10"/>
        <v>0</v>
      </c>
      <c r="X15" s="17">
        <f t="shared" si="6"/>
        <v>0</v>
      </c>
      <c r="Y15" s="17">
        <f t="shared" si="10"/>
        <v>0</v>
      </c>
      <c r="Z15" s="22">
        <f t="shared" si="11"/>
        <v>0</v>
      </c>
      <c r="AA15" s="22">
        <f t="shared" si="12"/>
        <v>0</v>
      </c>
      <c r="AB15" s="19"/>
    </row>
    <row r="16" spans="1:28" s="20" customFormat="1" ht="18.75" customHeight="1">
      <c r="A16" s="55"/>
      <c r="B16" s="56"/>
      <c r="C16" s="64"/>
      <c r="D16" s="72"/>
      <c r="E16" s="70"/>
      <c r="F16" s="71"/>
      <c r="G16" s="73"/>
      <c r="H16" s="74"/>
      <c r="I16" s="75"/>
      <c r="J16" s="76"/>
      <c r="K16" s="77"/>
      <c r="L16" s="76"/>
      <c r="M16" s="77"/>
      <c r="N16" s="38">
        <f t="shared" si="4"/>
        <v>0</v>
      </c>
      <c r="O16" s="39">
        <f t="shared" si="4"/>
        <v>0</v>
      </c>
      <c r="P16" s="41">
        <f t="shared" si="7"/>
        <v>0</v>
      </c>
      <c r="Q16" s="15">
        <f t="shared" si="0"/>
        <v>0</v>
      </c>
      <c r="R16" s="16">
        <f t="shared" si="1"/>
        <v>0</v>
      </c>
      <c r="S16" s="22">
        <f t="shared" si="8"/>
        <v>0</v>
      </c>
      <c r="T16" s="17">
        <f t="shared" si="2"/>
        <v>0</v>
      </c>
      <c r="U16" s="22">
        <f t="shared" si="9"/>
        <v>0</v>
      </c>
      <c r="V16" s="17">
        <f t="shared" si="5"/>
        <v>0</v>
      </c>
      <c r="W16" s="17">
        <f t="shared" si="10"/>
        <v>0</v>
      </c>
      <c r="X16" s="17">
        <f t="shared" si="6"/>
        <v>0</v>
      </c>
      <c r="Y16" s="17">
        <f t="shared" si="10"/>
        <v>0</v>
      </c>
      <c r="Z16" s="22">
        <f t="shared" si="11"/>
        <v>0</v>
      </c>
      <c r="AA16" s="22">
        <f t="shared" si="12"/>
        <v>0</v>
      </c>
      <c r="AB16" s="19"/>
    </row>
    <row r="17" spans="1:28" s="20" customFormat="1" ht="18.75" customHeight="1">
      <c r="A17" s="55"/>
      <c r="B17" s="56"/>
      <c r="C17" s="64"/>
      <c r="D17" s="72"/>
      <c r="E17" s="70"/>
      <c r="F17" s="71"/>
      <c r="G17" s="73"/>
      <c r="H17" s="74"/>
      <c r="I17" s="75"/>
      <c r="J17" s="76"/>
      <c r="K17" s="77"/>
      <c r="L17" s="76"/>
      <c r="M17" s="77"/>
      <c r="N17" s="38">
        <f t="shared" si="4"/>
        <v>0</v>
      </c>
      <c r="O17" s="39">
        <f t="shared" si="4"/>
        <v>0</v>
      </c>
      <c r="P17" s="41">
        <f t="shared" si="7"/>
        <v>0</v>
      </c>
      <c r="Q17" s="15">
        <f t="shared" si="0"/>
        <v>0</v>
      </c>
      <c r="R17" s="16">
        <f t="shared" si="1"/>
        <v>0</v>
      </c>
      <c r="S17" s="22">
        <f t="shared" si="8"/>
        <v>0</v>
      </c>
      <c r="T17" s="17">
        <f t="shared" si="2"/>
        <v>0</v>
      </c>
      <c r="U17" s="22">
        <f t="shared" si="9"/>
        <v>0</v>
      </c>
      <c r="V17" s="17">
        <f t="shared" si="5"/>
        <v>0</v>
      </c>
      <c r="W17" s="17">
        <f t="shared" si="10"/>
        <v>0</v>
      </c>
      <c r="X17" s="17">
        <f t="shared" si="6"/>
        <v>0</v>
      </c>
      <c r="Y17" s="17">
        <f t="shared" si="10"/>
        <v>0</v>
      </c>
      <c r="Z17" s="22">
        <f t="shared" si="11"/>
        <v>0</v>
      </c>
      <c r="AA17" s="22">
        <f t="shared" si="12"/>
        <v>0</v>
      </c>
      <c r="AB17" s="19"/>
    </row>
    <row r="18" spans="1:28" s="20" customFormat="1" ht="18.75" customHeight="1">
      <c r="A18" s="55"/>
      <c r="B18" s="56"/>
      <c r="C18" s="64"/>
      <c r="D18" s="72"/>
      <c r="E18" s="70"/>
      <c r="F18" s="71"/>
      <c r="G18" s="73"/>
      <c r="H18" s="74"/>
      <c r="I18" s="75"/>
      <c r="J18" s="76"/>
      <c r="K18" s="77"/>
      <c r="L18" s="76"/>
      <c r="M18" s="77"/>
      <c r="N18" s="38">
        <f t="shared" si="4"/>
        <v>0</v>
      </c>
      <c r="O18" s="39">
        <f t="shared" si="4"/>
        <v>0</v>
      </c>
      <c r="P18" s="41">
        <f t="shared" si="7"/>
        <v>0</v>
      </c>
      <c r="Q18" s="15">
        <f t="shared" si="0"/>
        <v>0</v>
      </c>
      <c r="R18" s="16">
        <f t="shared" si="1"/>
        <v>0</v>
      </c>
      <c r="S18" s="22">
        <f t="shared" si="8"/>
        <v>0</v>
      </c>
      <c r="T18" s="17">
        <f t="shared" si="2"/>
        <v>0</v>
      </c>
      <c r="U18" s="22">
        <f t="shared" si="9"/>
        <v>0</v>
      </c>
      <c r="V18" s="17">
        <f t="shared" si="5"/>
        <v>0</v>
      </c>
      <c r="W18" s="17">
        <f t="shared" si="10"/>
        <v>0</v>
      </c>
      <c r="X18" s="17">
        <f t="shared" si="6"/>
        <v>0</v>
      </c>
      <c r="Y18" s="17">
        <f t="shared" si="10"/>
        <v>0</v>
      </c>
      <c r="Z18" s="22">
        <f t="shared" si="11"/>
        <v>0</v>
      </c>
      <c r="AA18" s="22">
        <f t="shared" si="12"/>
        <v>0</v>
      </c>
      <c r="AB18" s="19"/>
    </row>
    <row r="19" spans="1:28" s="20" customFormat="1" ht="18.75" customHeight="1">
      <c r="A19" s="55"/>
      <c r="B19" s="56"/>
      <c r="C19" s="64"/>
      <c r="D19" s="72"/>
      <c r="E19" s="70"/>
      <c r="F19" s="71"/>
      <c r="G19" s="73"/>
      <c r="H19" s="74"/>
      <c r="I19" s="75"/>
      <c r="J19" s="76"/>
      <c r="K19" s="77"/>
      <c r="L19" s="76"/>
      <c r="M19" s="77"/>
      <c r="N19" s="38">
        <f t="shared" si="4"/>
        <v>0</v>
      </c>
      <c r="O19" s="39">
        <f t="shared" si="4"/>
        <v>0</v>
      </c>
      <c r="P19" s="41">
        <f t="shared" si="7"/>
        <v>0</v>
      </c>
      <c r="Q19" s="15">
        <f t="shared" si="0"/>
        <v>0</v>
      </c>
      <c r="R19" s="16">
        <f t="shared" si="1"/>
        <v>0</v>
      </c>
      <c r="S19" s="22">
        <f t="shared" si="8"/>
        <v>0</v>
      </c>
      <c r="T19" s="17">
        <f t="shared" si="2"/>
        <v>0</v>
      </c>
      <c r="U19" s="22">
        <f t="shared" si="9"/>
        <v>0</v>
      </c>
      <c r="V19" s="17">
        <f t="shared" si="5"/>
        <v>0</v>
      </c>
      <c r="W19" s="17">
        <f t="shared" si="10"/>
        <v>0</v>
      </c>
      <c r="X19" s="17">
        <f t="shared" si="6"/>
        <v>0</v>
      </c>
      <c r="Y19" s="17">
        <f t="shared" si="10"/>
        <v>0</v>
      </c>
      <c r="Z19" s="22">
        <f t="shared" si="11"/>
        <v>0</v>
      </c>
      <c r="AA19" s="22">
        <f t="shared" si="12"/>
        <v>0</v>
      </c>
      <c r="AB19" s="19"/>
    </row>
    <row r="20" spans="1:28" s="20" customFormat="1" ht="18.75" customHeight="1">
      <c r="A20" s="55"/>
      <c r="B20" s="56"/>
      <c r="C20" s="64"/>
      <c r="D20" s="72"/>
      <c r="E20" s="70"/>
      <c r="F20" s="71"/>
      <c r="G20" s="73"/>
      <c r="H20" s="74"/>
      <c r="I20" s="75"/>
      <c r="J20" s="76"/>
      <c r="K20" s="77"/>
      <c r="L20" s="76"/>
      <c r="M20" s="77"/>
      <c r="N20" s="38">
        <f t="shared" si="4"/>
        <v>0</v>
      </c>
      <c r="O20" s="39">
        <f t="shared" si="4"/>
        <v>0</v>
      </c>
      <c r="P20" s="41">
        <f t="shared" si="7"/>
        <v>0</v>
      </c>
      <c r="Q20" s="15">
        <f t="shared" si="0"/>
        <v>0</v>
      </c>
      <c r="R20" s="16">
        <f t="shared" si="1"/>
        <v>0</v>
      </c>
      <c r="S20" s="22">
        <f t="shared" si="8"/>
        <v>0</v>
      </c>
      <c r="T20" s="17">
        <f t="shared" si="2"/>
        <v>0</v>
      </c>
      <c r="U20" s="22">
        <f t="shared" si="9"/>
        <v>0</v>
      </c>
      <c r="V20" s="17">
        <f t="shared" si="5"/>
        <v>0</v>
      </c>
      <c r="W20" s="17">
        <f t="shared" si="10"/>
        <v>0</v>
      </c>
      <c r="X20" s="17">
        <f t="shared" si="6"/>
        <v>0</v>
      </c>
      <c r="Y20" s="17">
        <f t="shared" si="10"/>
        <v>0</v>
      </c>
      <c r="Z20" s="22">
        <f t="shared" si="11"/>
        <v>0</v>
      </c>
      <c r="AA20" s="22">
        <f t="shared" si="12"/>
        <v>0</v>
      </c>
      <c r="AB20" s="19"/>
    </row>
    <row r="21" spans="1:28" s="20" customFormat="1" ht="18.75" customHeight="1">
      <c r="A21" s="55"/>
      <c r="B21" s="56"/>
      <c r="C21" s="64"/>
      <c r="D21" s="72"/>
      <c r="E21" s="70"/>
      <c r="F21" s="71"/>
      <c r="G21" s="73"/>
      <c r="H21" s="74"/>
      <c r="I21" s="75"/>
      <c r="J21" s="76"/>
      <c r="K21" s="77"/>
      <c r="L21" s="76"/>
      <c r="M21" s="77"/>
      <c r="N21" s="38">
        <f t="shared" si="4"/>
        <v>0</v>
      </c>
      <c r="O21" s="39">
        <f t="shared" si="4"/>
        <v>0</v>
      </c>
      <c r="P21" s="41">
        <f t="shared" si="7"/>
        <v>0</v>
      </c>
      <c r="Q21" s="15">
        <f t="shared" si="0"/>
        <v>0</v>
      </c>
      <c r="R21" s="16">
        <f t="shared" si="1"/>
        <v>0</v>
      </c>
      <c r="S21" s="22">
        <f t="shared" si="8"/>
        <v>0</v>
      </c>
      <c r="T21" s="17">
        <f t="shared" si="2"/>
        <v>0</v>
      </c>
      <c r="U21" s="22">
        <f t="shared" si="9"/>
        <v>0</v>
      </c>
      <c r="V21" s="17">
        <f t="shared" si="5"/>
        <v>0</v>
      </c>
      <c r="W21" s="17">
        <f t="shared" si="10"/>
        <v>0</v>
      </c>
      <c r="X21" s="17">
        <f t="shared" si="6"/>
        <v>0</v>
      </c>
      <c r="Y21" s="17">
        <f t="shared" si="10"/>
        <v>0</v>
      </c>
      <c r="Z21" s="22">
        <f t="shared" si="11"/>
        <v>0</v>
      </c>
      <c r="AA21" s="22">
        <f t="shared" si="12"/>
        <v>0</v>
      </c>
      <c r="AB21" s="19"/>
    </row>
    <row r="22" spans="1:28" s="20" customFormat="1" ht="18.75" customHeight="1">
      <c r="A22" s="55"/>
      <c r="B22" s="56"/>
      <c r="C22" s="78"/>
      <c r="D22" s="72"/>
      <c r="E22" s="70"/>
      <c r="F22" s="71"/>
      <c r="G22" s="73"/>
      <c r="H22" s="74"/>
      <c r="I22" s="75"/>
      <c r="J22" s="76"/>
      <c r="K22" s="77"/>
      <c r="L22" s="76"/>
      <c r="M22" s="77"/>
      <c r="N22" s="38">
        <f t="shared" si="4"/>
        <v>0</v>
      </c>
      <c r="O22" s="39">
        <f t="shared" si="4"/>
        <v>0</v>
      </c>
      <c r="P22" s="41">
        <f t="shared" si="7"/>
        <v>0</v>
      </c>
      <c r="Q22" s="15">
        <f t="shared" si="0"/>
        <v>0</v>
      </c>
      <c r="R22" s="16">
        <f t="shared" si="1"/>
        <v>0</v>
      </c>
      <c r="S22" s="22">
        <f t="shared" si="8"/>
        <v>0</v>
      </c>
      <c r="T22" s="17">
        <f t="shared" si="2"/>
        <v>0</v>
      </c>
      <c r="U22" s="22">
        <f t="shared" si="9"/>
        <v>0</v>
      </c>
      <c r="V22" s="17">
        <f t="shared" si="5"/>
        <v>0</v>
      </c>
      <c r="W22" s="17">
        <f t="shared" si="10"/>
        <v>0</v>
      </c>
      <c r="X22" s="17">
        <f t="shared" si="6"/>
        <v>0</v>
      </c>
      <c r="Y22" s="17">
        <f t="shared" si="10"/>
        <v>0</v>
      </c>
      <c r="Z22" s="22">
        <f t="shared" si="11"/>
        <v>0</v>
      </c>
      <c r="AA22" s="22">
        <f t="shared" si="12"/>
        <v>0</v>
      </c>
      <c r="AB22" s="19"/>
    </row>
    <row r="23" spans="1:28" s="20" customFormat="1" ht="18.75" customHeight="1">
      <c r="A23" s="55"/>
      <c r="B23" s="56"/>
      <c r="C23" s="78"/>
      <c r="D23" s="72"/>
      <c r="E23" s="70"/>
      <c r="F23" s="71"/>
      <c r="G23" s="73"/>
      <c r="H23" s="74"/>
      <c r="I23" s="75"/>
      <c r="J23" s="76"/>
      <c r="K23" s="77"/>
      <c r="L23" s="76"/>
      <c r="M23" s="77"/>
      <c r="N23" s="38">
        <f t="shared" si="4"/>
        <v>0</v>
      </c>
      <c r="O23" s="39">
        <f t="shared" si="4"/>
        <v>0</v>
      </c>
      <c r="P23" s="41">
        <f t="shared" si="7"/>
        <v>0</v>
      </c>
      <c r="Q23" s="15">
        <f t="shared" si="0"/>
        <v>0</v>
      </c>
      <c r="R23" s="16">
        <f t="shared" si="1"/>
        <v>0</v>
      </c>
      <c r="S23" s="22">
        <f t="shared" si="8"/>
        <v>0</v>
      </c>
      <c r="T23" s="17">
        <f t="shared" si="2"/>
        <v>0</v>
      </c>
      <c r="U23" s="22">
        <f t="shared" si="9"/>
        <v>0</v>
      </c>
      <c r="V23" s="17">
        <f t="shared" si="5"/>
        <v>0</v>
      </c>
      <c r="W23" s="17">
        <f t="shared" si="10"/>
        <v>0</v>
      </c>
      <c r="X23" s="17">
        <f t="shared" si="6"/>
        <v>0</v>
      </c>
      <c r="Y23" s="17">
        <f t="shared" si="10"/>
        <v>0</v>
      </c>
      <c r="Z23" s="22">
        <f t="shared" si="11"/>
        <v>0</v>
      </c>
      <c r="AA23" s="22">
        <f t="shared" si="12"/>
        <v>0</v>
      </c>
      <c r="AB23" s="19"/>
    </row>
    <row r="24" spans="1:28" s="20" customFormat="1" ht="18.75" customHeight="1">
      <c r="A24" s="55"/>
      <c r="B24" s="56"/>
      <c r="C24" s="78"/>
      <c r="D24" s="72"/>
      <c r="E24" s="70"/>
      <c r="F24" s="71"/>
      <c r="G24" s="73"/>
      <c r="H24" s="74"/>
      <c r="I24" s="75"/>
      <c r="J24" s="76"/>
      <c r="K24" s="77"/>
      <c r="L24" s="76"/>
      <c r="M24" s="77"/>
      <c r="N24" s="38">
        <f t="shared" si="4"/>
        <v>0</v>
      </c>
      <c r="O24" s="39">
        <f t="shared" si="4"/>
        <v>0</v>
      </c>
      <c r="P24" s="41">
        <f t="shared" si="7"/>
        <v>0</v>
      </c>
      <c r="Q24" s="15">
        <f t="shared" si="0"/>
        <v>0</v>
      </c>
      <c r="R24" s="16">
        <f t="shared" si="1"/>
        <v>0</v>
      </c>
      <c r="S24" s="22">
        <f t="shared" si="8"/>
        <v>0</v>
      </c>
      <c r="T24" s="17">
        <f t="shared" si="2"/>
        <v>0</v>
      </c>
      <c r="U24" s="22">
        <f t="shared" si="9"/>
        <v>0</v>
      </c>
      <c r="V24" s="17">
        <f t="shared" si="5"/>
        <v>0</v>
      </c>
      <c r="W24" s="17">
        <f t="shared" si="10"/>
        <v>0</v>
      </c>
      <c r="X24" s="17">
        <f t="shared" si="6"/>
        <v>0</v>
      </c>
      <c r="Y24" s="17">
        <f t="shared" si="10"/>
        <v>0</v>
      </c>
      <c r="Z24" s="22">
        <f t="shared" si="11"/>
        <v>0</v>
      </c>
      <c r="AA24" s="22">
        <f t="shared" si="12"/>
        <v>0</v>
      </c>
      <c r="AB24" s="19"/>
    </row>
    <row r="25" spans="1:28" s="20" customFormat="1" ht="18.75" customHeight="1">
      <c r="A25" s="55"/>
      <c r="B25" s="56"/>
      <c r="C25" s="78"/>
      <c r="D25" s="72"/>
      <c r="E25" s="70"/>
      <c r="F25" s="71"/>
      <c r="G25" s="73"/>
      <c r="H25" s="74"/>
      <c r="I25" s="75"/>
      <c r="J25" s="76"/>
      <c r="K25" s="77"/>
      <c r="L25" s="76"/>
      <c r="M25" s="77"/>
      <c r="N25" s="38">
        <f t="shared" si="4"/>
        <v>0</v>
      </c>
      <c r="O25" s="39">
        <f t="shared" si="4"/>
        <v>0</v>
      </c>
      <c r="P25" s="41">
        <f t="shared" si="7"/>
        <v>0</v>
      </c>
      <c r="Q25" s="15">
        <f t="shared" si="0"/>
        <v>0</v>
      </c>
      <c r="R25" s="16">
        <f t="shared" si="1"/>
        <v>0</v>
      </c>
      <c r="S25" s="22">
        <f t="shared" si="8"/>
        <v>0</v>
      </c>
      <c r="T25" s="17">
        <f t="shared" si="2"/>
        <v>0</v>
      </c>
      <c r="U25" s="22">
        <f t="shared" si="9"/>
        <v>0</v>
      </c>
      <c r="V25" s="17">
        <f t="shared" si="5"/>
        <v>0</v>
      </c>
      <c r="W25" s="17">
        <f t="shared" si="10"/>
        <v>0</v>
      </c>
      <c r="X25" s="17">
        <f t="shared" si="6"/>
        <v>0</v>
      </c>
      <c r="Y25" s="17">
        <f t="shared" si="10"/>
        <v>0</v>
      </c>
      <c r="Z25" s="22">
        <f t="shared" si="11"/>
        <v>0</v>
      </c>
      <c r="AA25" s="22">
        <f t="shared" si="12"/>
        <v>0</v>
      </c>
      <c r="AB25" s="19"/>
    </row>
    <row r="26" spans="1:28" s="20" customFormat="1" ht="18.75" customHeight="1">
      <c r="A26" s="55"/>
      <c r="B26" s="56"/>
      <c r="C26" s="78"/>
      <c r="D26" s="72"/>
      <c r="E26" s="70"/>
      <c r="F26" s="71"/>
      <c r="G26" s="73"/>
      <c r="H26" s="74"/>
      <c r="I26" s="75"/>
      <c r="J26" s="76"/>
      <c r="K26" s="77"/>
      <c r="L26" s="76"/>
      <c r="M26" s="77"/>
      <c r="N26" s="38">
        <f t="shared" si="4"/>
        <v>0</v>
      </c>
      <c r="O26" s="39">
        <f t="shared" si="4"/>
        <v>0</v>
      </c>
      <c r="P26" s="41">
        <f t="shared" si="7"/>
        <v>0</v>
      </c>
      <c r="Q26" s="15">
        <f t="shared" si="0"/>
        <v>0</v>
      </c>
      <c r="R26" s="16">
        <f t="shared" si="1"/>
        <v>0</v>
      </c>
      <c r="S26" s="22">
        <f t="shared" si="8"/>
        <v>0</v>
      </c>
      <c r="T26" s="17">
        <f t="shared" si="2"/>
        <v>0</v>
      </c>
      <c r="U26" s="22">
        <f t="shared" si="9"/>
        <v>0</v>
      </c>
      <c r="V26" s="17">
        <f t="shared" si="5"/>
        <v>0</v>
      </c>
      <c r="W26" s="17">
        <f t="shared" si="10"/>
        <v>0</v>
      </c>
      <c r="X26" s="17">
        <f t="shared" si="6"/>
        <v>0</v>
      </c>
      <c r="Y26" s="17">
        <f t="shared" si="10"/>
        <v>0</v>
      </c>
      <c r="Z26" s="22">
        <f t="shared" si="11"/>
        <v>0</v>
      </c>
      <c r="AA26" s="22">
        <f t="shared" si="12"/>
        <v>0</v>
      </c>
      <c r="AB26" s="19"/>
    </row>
    <row r="27" spans="1:28" s="20" customFormat="1" ht="18.75" customHeight="1">
      <c r="A27" s="55"/>
      <c r="B27" s="56"/>
      <c r="C27" s="78"/>
      <c r="D27" s="72"/>
      <c r="E27" s="70"/>
      <c r="F27" s="71"/>
      <c r="G27" s="73"/>
      <c r="H27" s="74"/>
      <c r="I27" s="75"/>
      <c r="J27" s="76"/>
      <c r="K27" s="77"/>
      <c r="L27" s="76"/>
      <c r="M27" s="77"/>
      <c r="N27" s="38">
        <f t="shared" si="4"/>
        <v>0</v>
      </c>
      <c r="O27" s="39">
        <f t="shared" si="4"/>
        <v>0</v>
      </c>
      <c r="P27" s="41">
        <f t="shared" si="7"/>
        <v>0</v>
      </c>
      <c r="Q27" s="15">
        <f t="shared" si="0"/>
        <v>0</v>
      </c>
      <c r="R27" s="16">
        <f t="shared" si="1"/>
        <v>0</v>
      </c>
      <c r="S27" s="22">
        <f t="shared" si="8"/>
        <v>0</v>
      </c>
      <c r="T27" s="17">
        <f t="shared" si="2"/>
        <v>0</v>
      </c>
      <c r="U27" s="22">
        <f t="shared" si="9"/>
        <v>0</v>
      </c>
      <c r="V27" s="17">
        <f t="shared" si="5"/>
        <v>0</v>
      </c>
      <c r="W27" s="17">
        <f t="shared" si="10"/>
        <v>0</v>
      </c>
      <c r="X27" s="17">
        <f t="shared" si="6"/>
        <v>0</v>
      </c>
      <c r="Y27" s="17">
        <f t="shared" si="10"/>
        <v>0</v>
      </c>
      <c r="Z27" s="22">
        <f t="shared" si="11"/>
        <v>0</v>
      </c>
      <c r="AA27" s="22">
        <f t="shared" si="12"/>
        <v>0</v>
      </c>
      <c r="AB27" s="19"/>
    </row>
    <row r="28" spans="1:28" s="20" customFormat="1" ht="18.75" customHeight="1">
      <c r="A28" s="55"/>
      <c r="B28" s="56"/>
      <c r="C28" s="78"/>
      <c r="D28" s="72"/>
      <c r="E28" s="70"/>
      <c r="F28" s="71"/>
      <c r="G28" s="73"/>
      <c r="H28" s="74"/>
      <c r="I28" s="75"/>
      <c r="J28" s="76"/>
      <c r="K28" s="77"/>
      <c r="L28" s="76"/>
      <c r="M28" s="77"/>
      <c r="N28" s="38">
        <f t="shared" si="4"/>
        <v>0</v>
      </c>
      <c r="O28" s="39">
        <f t="shared" si="4"/>
        <v>0</v>
      </c>
      <c r="P28" s="41">
        <f t="shared" si="7"/>
        <v>0</v>
      </c>
      <c r="Q28" s="15">
        <f t="shared" si="0"/>
        <v>0</v>
      </c>
      <c r="R28" s="16">
        <f t="shared" si="1"/>
        <v>0</v>
      </c>
      <c r="S28" s="22">
        <f t="shared" si="8"/>
        <v>0</v>
      </c>
      <c r="T28" s="17">
        <f t="shared" si="2"/>
        <v>0</v>
      </c>
      <c r="U28" s="22">
        <f t="shared" si="9"/>
        <v>0</v>
      </c>
      <c r="V28" s="17">
        <f t="shared" si="5"/>
        <v>0</v>
      </c>
      <c r="W28" s="17">
        <f t="shared" si="10"/>
        <v>0</v>
      </c>
      <c r="X28" s="17">
        <f t="shared" si="6"/>
        <v>0</v>
      </c>
      <c r="Y28" s="17">
        <f t="shared" si="10"/>
        <v>0</v>
      </c>
      <c r="Z28" s="22">
        <f t="shared" si="11"/>
        <v>0</v>
      </c>
      <c r="AA28" s="22">
        <f t="shared" si="12"/>
        <v>0</v>
      </c>
      <c r="AB28" s="19"/>
    </row>
    <row r="29" spans="1:28" s="20" customFormat="1" ht="18.75" customHeight="1">
      <c r="A29" s="55"/>
      <c r="B29" s="56"/>
      <c r="C29" s="78"/>
      <c r="D29" s="72"/>
      <c r="E29" s="70"/>
      <c r="F29" s="71"/>
      <c r="G29" s="73"/>
      <c r="H29" s="74"/>
      <c r="I29" s="75"/>
      <c r="J29" s="76"/>
      <c r="K29" s="77"/>
      <c r="L29" s="76"/>
      <c r="M29" s="77"/>
      <c r="N29" s="38">
        <f t="shared" si="4"/>
        <v>0</v>
      </c>
      <c r="O29" s="39">
        <f t="shared" si="4"/>
        <v>0</v>
      </c>
      <c r="P29" s="41">
        <f t="shared" si="7"/>
        <v>0</v>
      </c>
      <c r="Q29" s="15">
        <f t="shared" si="0"/>
        <v>0</v>
      </c>
      <c r="R29" s="16">
        <f t="shared" si="1"/>
        <v>0</v>
      </c>
      <c r="S29" s="22">
        <f t="shared" si="8"/>
        <v>0</v>
      </c>
      <c r="T29" s="17">
        <f t="shared" si="2"/>
        <v>0</v>
      </c>
      <c r="U29" s="22">
        <f t="shared" si="9"/>
        <v>0</v>
      </c>
      <c r="V29" s="17">
        <f t="shared" si="5"/>
        <v>0</v>
      </c>
      <c r="W29" s="17">
        <f t="shared" si="10"/>
        <v>0</v>
      </c>
      <c r="X29" s="17">
        <f t="shared" si="6"/>
        <v>0</v>
      </c>
      <c r="Y29" s="17">
        <f t="shared" si="10"/>
        <v>0</v>
      </c>
      <c r="Z29" s="22">
        <f t="shared" si="11"/>
        <v>0</v>
      </c>
      <c r="AA29" s="22">
        <f t="shared" si="12"/>
        <v>0</v>
      </c>
      <c r="AB29" s="19"/>
    </row>
    <row r="30" spans="1:28" s="20" customFormat="1" ht="18.75" customHeight="1">
      <c r="A30" s="55"/>
      <c r="B30" s="56"/>
      <c r="C30" s="78"/>
      <c r="D30" s="72"/>
      <c r="E30" s="70"/>
      <c r="F30" s="71"/>
      <c r="G30" s="73"/>
      <c r="H30" s="74"/>
      <c r="I30" s="75"/>
      <c r="J30" s="76"/>
      <c r="K30" s="77"/>
      <c r="L30" s="76"/>
      <c r="M30" s="77"/>
      <c r="N30" s="38">
        <f t="shared" si="4"/>
        <v>0</v>
      </c>
      <c r="O30" s="39">
        <f t="shared" si="4"/>
        <v>0</v>
      </c>
      <c r="P30" s="41">
        <f t="shared" si="7"/>
        <v>0</v>
      </c>
      <c r="Q30" s="15">
        <f t="shared" si="0"/>
        <v>0</v>
      </c>
      <c r="R30" s="16">
        <f t="shared" si="1"/>
        <v>0</v>
      </c>
      <c r="S30" s="22">
        <f t="shared" si="8"/>
        <v>0</v>
      </c>
      <c r="T30" s="17">
        <f t="shared" si="2"/>
        <v>0</v>
      </c>
      <c r="U30" s="22">
        <f t="shared" si="9"/>
        <v>0</v>
      </c>
      <c r="V30" s="17">
        <f t="shared" si="5"/>
        <v>0</v>
      </c>
      <c r="W30" s="17">
        <f aca="true" t="shared" si="13" ref="W30:Y31">SUM($C30*W$7)</f>
        <v>0</v>
      </c>
      <c r="X30" s="17">
        <f t="shared" si="6"/>
        <v>0</v>
      </c>
      <c r="Y30" s="17">
        <f t="shared" si="13"/>
        <v>0</v>
      </c>
      <c r="Z30" s="22">
        <f t="shared" si="11"/>
        <v>0</v>
      </c>
      <c r="AA30" s="22">
        <f t="shared" si="12"/>
        <v>0</v>
      </c>
      <c r="AB30" s="19"/>
    </row>
    <row r="31" spans="1:28" s="20" customFormat="1" ht="18.75" customHeight="1">
      <c r="A31" s="55"/>
      <c r="B31" s="56"/>
      <c r="C31" s="78"/>
      <c r="D31" s="72"/>
      <c r="E31" s="70"/>
      <c r="F31" s="71"/>
      <c r="G31" s="73"/>
      <c r="H31" s="74"/>
      <c r="I31" s="75"/>
      <c r="J31" s="76"/>
      <c r="K31" s="77"/>
      <c r="L31" s="76"/>
      <c r="M31" s="77"/>
      <c r="N31" s="38">
        <f t="shared" si="4"/>
        <v>0</v>
      </c>
      <c r="O31" s="39">
        <f t="shared" si="4"/>
        <v>0</v>
      </c>
      <c r="P31" s="41">
        <f t="shared" si="7"/>
        <v>0</v>
      </c>
      <c r="Q31" s="15">
        <f t="shared" si="0"/>
        <v>0</v>
      </c>
      <c r="R31" s="16">
        <f t="shared" si="1"/>
        <v>0</v>
      </c>
      <c r="S31" s="22">
        <f t="shared" si="8"/>
        <v>0</v>
      </c>
      <c r="T31" s="17">
        <f t="shared" si="2"/>
        <v>0</v>
      </c>
      <c r="U31" s="22">
        <f t="shared" si="9"/>
        <v>0</v>
      </c>
      <c r="V31" s="17">
        <f t="shared" si="5"/>
        <v>0</v>
      </c>
      <c r="W31" s="17">
        <f>SUM($C31*W$7)</f>
        <v>0</v>
      </c>
      <c r="X31" s="17">
        <f t="shared" si="6"/>
        <v>0</v>
      </c>
      <c r="Y31" s="17">
        <f t="shared" si="13"/>
        <v>0</v>
      </c>
      <c r="Z31" s="22">
        <f t="shared" si="11"/>
        <v>0</v>
      </c>
      <c r="AA31" s="22">
        <f t="shared" si="12"/>
        <v>0</v>
      </c>
      <c r="AB31" s="19"/>
    </row>
    <row r="32" spans="1:28" s="20" customFormat="1" ht="18.75" customHeight="1">
      <c r="A32" s="79"/>
      <c r="B32" s="56"/>
      <c r="C32" s="80"/>
      <c r="D32" s="81"/>
      <c r="E32" s="82"/>
      <c r="F32" s="83"/>
      <c r="G32" s="84"/>
      <c r="H32" s="85"/>
      <c r="I32" s="86"/>
      <c r="J32" s="87"/>
      <c r="K32" s="88"/>
      <c r="L32" s="87"/>
      <c r="M32" s="88"/>
      <c r="N32" s="38">
        <f t="shared" si="4"/>
        <v>0</v>
      </c>
      <c r="O32" s="39">
        <f t="shared" si="4"/>
        <v>0</v>
      </c>
      <c r="P32" s="41">
        <f t="shared" si="7"/>
        <v>0</v>
      </c>
      <c r="Q32" s="15">
        <f t="shared" si="0"/>
        <v>0</v>
      </c>
      <c r="R32" s="16">
        <f t="shared" si="1"/>
        <v>0</v>
      </c>
      <c r="S32" s="22">
        <f t="shared" si="8"/>
        <v>0</v>
      </c>
      <c r="T32" s="17">
        <f t="shared" si="2"/>
        <v>0</v>
      </c>
      <c r="U32" s="22">
        <f t="shared" si="9"/>
        <v>0</v>
      </c>
      <c r="V32" s="17">
        <f t="shared" si="5"/>
        <v>0</v>
      </c>
      <c r="W32" s="17">
        <f>SUM($C32*W$7)</f>
        <v>0</v>
      </c>
      <c r="X32" s="17">
        <f t="shared" si="6"/>
        <v>0</v>
      </c>
      <c r="Y32" s="17">
        <f>SUM($C32*Y$7)</f>
        <v>0</v>
      </c>
      <c r="Z32" s="22">
        <f t="shared" si="11"/>
        <v>0</v>
      </c>
      <c r="AA32" s="22">
        <f t="shared" si="12"/>
        <v>0</v>
      </c>
      <c r="AB32" s="19"/>
    </row>
    <row r="33" spans="1:28" s="20" customFormat="1" ht="20.25" customHeight="1">
      <c r="A33" s="25" t="s">
        <v>21</v>
      </c>
      <c r="B33" s="26">
        <f>COUNTIF(B8:B32,"1")</f>
        <v>0</v>
      </c>
      <c r="C33" s="27">
        <f aca="true" t="shared" si="14" ref="C33:AA33">SUM(C8:C32)</f>
        <v>0</v>
      </c>
      <c r="D33" s="28">
        <f t="shared" si="14"/>
        <v>0</v>
      </c>
      <c r="E33" s="29">
        <f t="shared" si="14"/>
        <v>0</v>
      </c>
      <c r="F33" s="30">
        <f t="shared" si="14"/>
        <v>0</v>
      </c>
      <c r="G33" s="31">
        <f t="shared" si="14"/>
        <v>0</v>
      </c>
      <c r="H33" s="32">
        <f t="shared" si="14"/>
        <v>0</v>
      </c>
      <c r="I33" s="33">
        <f t="shared" si="14"/>
        <v>0</v>
      </c>
      <c r="J33" s="34">
        <f>SUM(J8:J32)</f>
        <v>0</v>
      </c>
      <c r="K33" s="35">
        <f>SUM(K8:K32)</f>
        <v>0</v>
      </c>
      <c r="L33" s="34">
        <f t="shared" si="14"/>
        <v>0</v>
      </c>
      <c r="M33" s="35">
        <f t="shared" si="14"/>
        <v>0</v>
      </c>
      <c r="N33" s="34">
        <f t="shared" si="14"/>
        <v>0</v>
      </c>
      <c r="O33" s="33">
        <f t="shared" si="14"/>
        <v>0</v>
      </c>
      <c r="P33" s="36">
        <f>SUM(P8:P32)</f>
        <v>0</v>
      </c>
      <c r="Q33" s="37">
        <f t="shared" si="14"/>
        <v>0</v>
      </c>
      <c r="R33" s="28">
        <f t="shared" si="14"/>
        <v>0</v>
      </c>
      <c r="S33" s="23">
        <f t="shared" si="14"/>
        <v>0</v>
      </c>
      <c r="T33" s="23">
        <f t="shared" si="14"/>
        <v>0</v>
      </c>
      <c r="U33" s="23">
        <f t="shared" si="14"/>
        <v>0</v>
      </c>
      <c r="V33" s="23">
        <f t="shared" si="14"/>
        <v>0</v>
      </c>
      <c r="W33" s="23">
        <f t="shared" si="14"/>
        <v>0</v>
      </c>
      <c r="X33" s="23">
        <f t="shared" si="14"/>
        <v>0</v>
      </c>
      <c r="Y33" s="23">
        <f t="shared" si="14"/>
        <v>0</v>
      </c>
      <c r="Z33" s="23">
        <f t="shared" si="14"/>
        <v>0</v>
      </c>
      <c r="AA33" s="23">
        <f t="shared" si="14"/>
        <v>0</v>
      </c>
      <c r="AB33" s="19"/>
    </row>
    <row r="34" spans="1:28" ht="17.25" customHeight="1">
      <c r="A34" s="4"/>
      <c r="B34" s="4" t="s">
        <v>33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5">
        <f>SUM(D33:M33)</f>
        <v>0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</sheetData>
  <sheetProtection/>
  <mergeCells count="44">
    <mergeCell ref="A1:B1"/>
    <mergeCell ref="C1:F1"/>
    <mergeCell ref="G1:K1"/>
    <mergeCell ref="L1:U1"/>
    <mergeCell ref="V1:W1"/>
    <mergeCell ref="X1:AA1"/>
    <mergeCell ref="S2:T2"/>
    <mergeCell ref="X2:Z2"/>
    <mergeCell ref="A4:A7"/>
    <mergeCell ref="B4:M4"/>
    <mergeCell ref="N4:P4"/>
    <mergeCell ref="Q4:S4"/>
    <mergeCell ref="T4:T6"/>
    <mergeCell ref="U4:U6"/>
    <mergeCell ref="V4:Z4"/>
    <mergeCell ref="P5:P7"/>
    <mergeCell ref="W5:W6"/>
    <mergeCell ref="X5:X6"/>
    <mergeCell ref="AA4:AA6"/>
    <mergeCell ref="B5:B7"/>
    <mergeCell ref="C5:C7"/>
    <mergeCell ref="D5:E5"/>
    <mergeCell ref="F5:G5"/>
    <mergeCell ref="H5:I5"/>
    <mergeCell ref="J5:K5"/>
    <mergeCell ref="L5:M5"/>
    <mergeCell ref="J6:J7"/>
    <mergeCell ref="K6:K7"/>
    <mergeCell ref="Q5:Q6"/>
    <mergeCell ref="R5:R6"/>
    <mergeCell ref="S5:S6"/>
    <mergeCell ref="V5:V6"/>
    <mergeCell ref="N5:N7"/>
    <mergeCell ref="O5:O7"/>
    <mergeCell ref="L6:L7"/>
    <mergeCell ref="M6:M7"/>
    <mergeCell ref="Y5:Y6"/>
    <mergeCell ref="Z5:Z6"/>
    <mergeCell ref="D6:D7"/>
    <mergeCell ref="E6:E7"/>
    <mergeCell ref="F6:F7"/>
    <mergeCell ref="G6:G7"/>
    <mergeCell ref="H6:H7"/>
    <mergeCell ref="I6:I7"/>
  </mergeCells>
  <printOptions horizontalCentered="1" verticalCentered="1"/>
  <pageMargins left="0.31496062992125984" right="0.1968503937007874" top="0.35433070866141736" bottom="0.1968503937007874" header="0.15748031496062992" footer="0.11811023622047245"/>
  <pageSetup fitToHeight="1" fitToWidth="1" orientation="landscape" paperSize="9" scale="6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B35"/>
  <sheetViews>
    <sheetView showGridLines="0" showZeros="0" zoomScale="80" zoomScaleNormal="80" zoomScalePageLayoutView="0" workbookViewId="0" topLeftCell="A1">
      <pane xSplit="2" ySplit="7" topLeftCell="C8" activePane="bottomRight" state="frozen"/>
      <selection pane="topLeft" activeCell="G2" sqref="G2"/>
      <selection pane="topRight" activeCell="G2" sqref="G2"/>
      <selection pane="bottomLeft" activeCell="G2" sqref="G2"/>
      <selection pane="bottomRight" activeCell="G2" sqref="G2"/>
    </sheetView>
  </sheetViews>
  <sheetFormatPr defaultColWidth="9.00390625" defaultRowHeight="13.5"/>
  <cols>
    <col min="1" max="1" width="9.125" style="2" customWidth="1"/>
    <col min="2" max="13" width="5.00390625" style="2" customWidth="1"/>
    <col min="14" max="15" width="5.625" style="21" customWidth="1"/>
    <col min="16" max="16" width="6.625" style="21" customWidth="1"/>
    <col min="17" max="27" width="9.875" style="2" customWidth="1"/>
    <col min="28" max="16384" width="9.00390625" style="2" customWidth="1"/>
  </cols>
  <sheetData>
    <row r="1" spans="1:28" s="1" customFormat="1" ht="33" customHeight="1">
      <c r="A1" s="159" t="s">
        <v>13</v>
      </c>
      <c r="B1" s="160"/>
      <c r="C1" s="161">
        <v>42073</v>
      </c>
      <c r="D1" s="162"/>
      <c r="E1" s="162"/>
      <c r="F1" s="163"/>
      <c r="G1" s="164" t="s">
        <v>186</v>
      </c>
      <c r="H1" s="165"/>
      <c r="I1" s="165"/>
      <c r="J1" s="165"/>
      <c r="K1" s="165"/>
      <c r="L1" s="166" t="s">
        <v>34</v>
      </c>
      <c r="M1" s="166"/>
      <c r="N1" s="166"/>
      <c r="O1" s="166"/>
      <c r="P1" s="166"/>
      <c r="Q1" s="166"/>
      <c r="R1" s="166"/>
      <c r="S1" s="166"/>
      <c r="T1" s="166"/>
      <c r="U1" s="166"/>
      <c r="V1" s="167" t="s">
        <v>35</v>
      </c>
      <c r="W1" s="167"/>
      <c r="X1" s="168">
        <v>41250</v>
      </c>
      <c r="Y1" s="168"/>
      <c r="Z1" s="168"/>
      <c r="AA1" s="168"/>
      <c r="AB1" s="3"/>
    </row>
    <row r="2" spans="1:28" s="10" customFormat="1" ht="24.75" customHeight="1">
      <c r="A2" s="6"/>
      <c r="B2" s="51"/>
      <c r="C2" s="8"/>
      <c r="D2" s="52" t="s">
        <v>22</v>
      </c>
      <c r="E2" s="8"/>
      <c r="F2" s="8"/>
      <c r="G2" s="8"/>
      <c r="H2" s="8"/>
      <c r="I2" s="8"/>
      <c r="J2" s="8"/>
      <c r="K2" s="8"/>
      <c r="L2" s="8"/>
      <c r="M2" s="9"/>
      <c r="N2" s="8"/>
      <c r="O2" s="8"/>
      <c r="P2" s="8"/>
      <c r="Q2" s="8"/>
      <c r="R2" s="53" t="s">
        <v>27</v>
      </c>
      <c r="S2" s="136" t="s">
        <v>145</v>
      </c>
      <c r="T2" s="136"/>
      <c r="U2" s="52" t="s">
        <v>28</v>
      </c>
      <c r="V2" s="52"/>
      <c r="W2" s="54" t="s">
        <v>29</v>
      </c>
      <c r="X2" s="137" t="s">
        <v>146</v>
      </c>
      <c r="Y2" s="137"/>
      <c r="Z2" s="137"/>
      <c r="AA2" s="52" t="s">
        <v>30</v>
      </c>
      <c r="AB2" s="8"/>
    </row>
    <row r="3" spans="1:28" s="10" customFormat="1" ht="7.5" customHeight="1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8"/>
      <c r="O3" s="8"/>
      <c r="P3" s="8"/>
      <c r="Q3" s="8"/>
      <c r="S3" s="48"/>
      <c r="T3" s="49"/>
      <c r="U3" s="8"/>
      <c r="V3" s="8"/>
      <c r="W3" s="47"/>
      <c r="X3" s="50"/>
      <c r="Y3" s="50"/>
      <c r="Z3" s="50"/>
      <c r="AA3" s="8"/>
      <c r="AB3" s="8"/>
    </row>
    <row r="4" spans="1:28" s="12" customFormat="1" ht="21" customHeight="1" thickBot="1">
      <c r="A4" s="138" t="s">
        <v>9</v>
      </c>
      <c r="B4" s="141" t="s">
        <v>10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3"/>
      <c r="N4" s="144" t="s">
        <v>0</v>
      </c>
      <c r="O4" s="145"/>
      <c r="P4" s="146"/>
      <c r="Q4" s="147" t="s">
        <v>4</v>
      </c>
      <c r="R4" s="148"/>
      <c r="S4" s="149"/>
      <c r="T4" s="150" t="s">
        <v>19</v>
      </c>
      <c r="U4" s="153" t="s">
        <v>20</v>
      </c>
      <c r="V4" s="147" t="s">
        <v>24</v>
      </c>
      <c r="W4" s="148"/>
      <c r="X4" s="148"/>
      <c r="Y4" s="148"/>
      <c r="Z4" s="149"/>
      <c r="AA4" s="119" t="s">
        <v>25</v>
      </c>
      <c r="AB4" s="11"/>
    </row>
    <row r="5" spans="1:28" s="14" customFormat="1" ht="39" customHeight="1">
      <c r="A5" s="139"/>
      <c r="B5" s="123" t="s">
        <v>32</v>
      </c>
      <c r="C5" s="123" t="s">
        <v>15</v>
      </c>
      <c r="D5" s="126" t="s">
        <v>16</v>
      </c>
      <c r="E5" s="127"/>
      <c r="F5" s="128" t="s">
        <v>17</v>
      </c>
      <c r="G5" s="127"/>
      <c r="H5" s="128" t="s">
        <v>23</v>
      </c>
      <c r="I5" s="129"/>
      <c r="J5" s="128" t="s">
        <v>11</v>
      </c>
      <c r="K5" s="129"/>
      <c r="L5" s="128" t="s">
        <v>12</v>
      </c>
      <c r="M5" s="129"/>
      <c r="N5" s="130" t="s">
        <v>2</v>
      </c>
      <c r="O5" s="133" t="s">
        <v>3</v>
      </c>
      <c r="P5" s="156" t="s">
        <v>31</v>
      </c>
      <c r="Q5" s="115" t="s">
        <v>18</v>
      </c>
      <c r="R5" s="117" t="s">
        <v>14</v>
      </c>
      <c r="S5" s="119" t="s">
        <v>1</v>
      </c>
      <c r="T5" s="151"/>
      <c r="U5" s="154"/>
      <c r="V5" s="121" t="s">
        <v>5</v>
      </c>
      <c r="W5" s="121" t="s">
        <v>6</v>
      </c>
      <c r="X5" s="121" t="s">
        <v>8</v>
      </c>
      <c r="Y5" s="109"/>
      <c r="Z5" s="111" t="s">
        <v>7</v>
      </c>
      <c r="AA5" s="122"/>
      <c r="AB5" s="13"/>
    </row>
    <row r="6" spans="1:28" s="14" customFormat="1" ht="23.25" customHeight="1">
      <c r="A6" s="139"/>
      <c r="B6" s="124"/>
      <c r="C6" s="124"/>
      <c r="D6" s="112" t="s">
        <v>2</v>
      </c>
      <c r="E6" s="107" t="s">
        <v>3</v>
      </c>
      <c r="F6" s="105" t="s">
        <v>2</v>
      </c>
      <c r="G6" s="107" t="s">
        <v>3</v>
      </c>
      <c r="H6" s="105" t="s">
        <v>2</v>
      </c>
      <c r="I6" s="107" t="s">
        <v>3</v>
      </c>
      <c r="J6" s="105" t="s">
        <v>2</v>
      </c>
      <c r="K6" s="107" t="s">
        <v>3</v>
      </c>
      <c r="L6" s="105" t="s">
        <v>2</v>
      </c>
      <c r="M6" s="107" t="s">
        <v>3</v>
      </c>
      <c r="N6" s="131"/>
      <c r="O6" s="134"/>
      <c r="P6" s="157"/>
      <c r="Q6" s="116"/>
      <c r="R6" s="118"/>
      <c r="S6" s="120"/>
      <c r="T6" s="152"/>
      <c r="U6" s="155"/>
      <c r="V6" s="121"/>
      <c r="W6" s="121"/>
      <c r="X6" s="121"/>
      <c r="Y6" s="110"/>
      <c r="Z6" s="111"/>
      <c r="AA6" s="120"/>
      <c r="AB6" s="13"/>
    </row>
    <row r="7" spans="1:28" s="14" customFormat="1" ht="36.75" customHeight="1" thickBot="1">
      <c r="A7" s="140"/>
      <c r="B7" s="125"/>
      <c r="C7" s="125"/>
      <c r="D7" s="113"/>
      <c r="E7" s="114"/>
      <c r="F7" s="106"/>
      <c r="G7" s="108"/>
      <c r="H7" s="106"/>
      <c r="I7" s="108"/>
      <c r="J7" s="106"/>
      <c r="K7" s="108"/>
      <c r="L7" s="106"/>
      <c r="M7" s="108"/>
      <c r="N7" s="132"/>
      <c r="O7" s="135"/>
      <c r="P7" s="158"/>
      <c r="Q7" s="42">
        <v>2000</v>
      </c>
      <c r="R7" s="43">
        <v>1000</v>
      </c>
      <c r="S7" s="44" t="s">
        <v>26</v>
      </c>
      <c r="T7" s="45">
        <v>750</v>
      </c>
      <c r="U7" s="46" t="s">
        <v>26</v>
      </c>
      <c r="V7" s="89">
        <v>4000</v>
      </c>
      <c r="W7" s="90"/>
      <c r="X7" s="89">
        <v>1000</v>
      </c>
      <c r="Y7" s="89"/>
      <c r="Z7" s="46" t="s">
        <v>26</v>
      </c>
      <c r="AA7" s="46" t="s">
        <v>26</v>
      </c>
      <c r="AB7" s="13"/>
    </row>
    <row r="8" spans="1:28" s="20" customFormat="1" ht="18.75" customHeight="1">
      <c r="A8" s="91" t="s">
        <v>147</v>
      </c>
      <c r="B8" s="56">
        <v>1</v>
      </c>
      <c r="C8" s="57">
        <v>4</v>
      </c>
      <c r="D8" s="58">
        <v>25</v>
      </c>
      <c r="E8" s="59">
        <v>24</v>
      </c>
      <c r="F8" s="60"/>
      <c r="G8" s="61"/>
      <c r="H8" s="62"/>
      <c r="I8" s="61"/>
      <c r="J8" s="63"/>
      <c r="K8" s="61"/>
      <c r="L8" s="63"/>
      <c r="M8" s="61"/>
      <c r="N8" s="38">
        <f>D8+F8+H8+J8+L8</f>
        <v>25</v>
      </c>
      <c r="O8" s="39">
        <f>E8+G8+I8+K8+M8</f>
        <v>24</v>
      </c>
      <c r="P8" s="40">
        <f>SUM(N8:O8)</f>
        <v>49</v>
      </c>
      <c r="Q8" s="15">
        <f aca="true" t="shared" si="0" ref="Q8:Q32">SUM(C8*Q$7)</f>
        <v>8000</v>
      </c>
      <c r="R8" s="16">
        <f aca="true" t="shared" si="1" ref="R8:R32">SUM(P8*R$7)</f>
        <v>49000</v>
      </c>
      <c r="S8" s="22">
        <f>SUM(Q8:R8)</f>
        <v>57000</v>
      </c>
      <c r="T8" s="17">
        <f aca="true" t="shared" si="2" ref="T8:T32">SUM(F8:G8,L8:M8)*T$7</f>
        <v>0</v>
      </c>
      <c r="U8" s="22">
        <f>SUM(S8:T8)</f>
        <v>57000</v>
      </c>
      <c r="V8" s="17">
        <f>SUM(B8*V$7)</f>
        <v>4000</v>
      </c>
      <c r="W8" s="17">
        <f aca="true" t="shared" si="3" ref="W8:Y9">SUM($C8*W$7)</f>
        <v>0</v>
      </c>
      <c r="X8" s="18">
        <f>SUM($P8*X$7)</f>
        <v>49000</v>
      </c>
      <c r="Y8" s="18">
        <f t="shared" si="3"/>
        <v>0</v>
      </c>
      <c r="Z8" s="24">
        <f>SUM(V8:Y8)</f>
        <v>53000</v>
      </c>
      <c r="AA8" s="22">
        <f>U8+Z8</f>
        <v>110000</v>
      </c>
      <c r="AB8" s="19"/>
    </row>
    <row r="9" spans="1:28" s="20" customFormat="1" ht="18.75" customHeight="1">
      <c r="A9" s="91" t="s">
        <v>148</v>
      </c>
      <c r="B9" s="56">
        <v>1</v>
      </c>
      <c r="C9" s="64">
        <v>3</v>
      </c>
      <c r="D9" s="65">
        <v>21</v>
      </c>
      <c r="E9" s="66">
        <v>30</v>
      </c>
      <c r="F9" s="67"/>
      <c r="G9" s="68"/>
      <c r="H9" s="69"/>
      <c r="I9" s="70"/>
      <c r="J9" s="71"/>
      <c r="K9" s="72"/>
      <c r="L9" s="71"/>
      <c r="M9" s="72"/>
      <c r="N9" s="38">
        <f aca="true" t="shared" si="4" ref="N9:O32">D9+F9+H9+J9+L9</f>
        <v>21</v>
      </c>
      <c r="O9" s="39">
        <f t="shared" si="4"/>
        <v>30</v>
      </c>
      <c r="P9" s="41">
        <f>SUM(N9:O9)</f>
        <v>51</v>
      </c>
      <c r="Q9" s="15">
        <f t="shared" si="0"/>
        <v>6000</v>
      </c>
      <c r="R9" s="16">
        <f t="shared" si="1"/>
        <v>51000</v>
      </c>
      <c r="S9" s="22">
        <f>SUM(Q9:R9)</f>
        <v>57000</v>
      </c>
      <c r="T9" s="17">
        <f t="shared" si="2"/>
        <v>0</v>
      </c>
      <c r="U9" s="22">
        <f>SUM(S9:T9)</f>
        <v>57000</v>
      </c>
      <c r="V9" s="17">
        <f aca="true" t="shared" si="5" ref="V9:V32">SUM(B9*V$7)</f>
        <v>4000</v>
      </c>
      <c r="W9" s="17">
        <f t="shared" si="3"/>
        <v>0</v>
      </c>
      <c r="X9" s="17">
        <f aca="true" t="shared" si="6" ref="X9:X32">SUM($P9*X$7)</f>
        <v>51000</v>
      </c>
      <c r="Y9" s="17">
        <f t="shared" si="3"/>
        <v>0</v>
      </c>
      <c r="Z9" s="22">
        <f>SUM(V9:Y9)</f>
        <v>55000</v>
      </c>
      <c r="AA9" s="22">
        <f>U9+Z9</f>
        <v>112000</v>
      </c>
      <c r="AB9" s="19"/>
    </row>
    <row r="10" spans="1:28" s="20" customFormat="1" ht="18.75" customHeight="1">
      <c r="A10" s="91" t="s">
        <v>149</v>
      </c>
      <c r="B10" s="56">
        <v>1</v>
      </c>
      <c r="C10" s="64">
        <v>3</v>
      </c>
      <c r="D10" s="65">
        <v>27</v>
      </c>
      <c r="E10" s="66">
        <v>40</v>
      </c>
      <c r="F10" s="67"/>
      <c r="G10" s="68"/>
      <c r="H10" s="69"/>
      <c r="I10" s="70"/>
      <c r="J10" s="71"/>
      <c r="K10" s="72"/>
      <c r="L10" s="71"/>
      <c r="M10" s="72"/>
      <c r="N10" s="38">
        <f t="shared" si="4"/>
        <v>27</v>
      </c>
      <c r="O10" s="39">
        <f t="shared" si="4"/>
        <v>40</v>
      </c>
      <c r="P10" s="41">
        <f aca="true" t="shared" si="7" ref="P10:P32">SUM(N10:O10)</f>
        <v>67</v>
      </c>
      <c r="Q10" s="15">
        <f t="shared" si="0"/>
        <v>6000</v>
      </c>
      <c r="R10" s="16">
        <f t="shared" si="1"/>
        <v>67000</v>
      </c>
      <c r="S10" s="22">
        <f aca="true" t="shared" si="8" ref="S10:S32">SUM(Q10:R10)</f>
        <v>73000</v>
      </c>
      <c r="T10" s="17">
        <f t="shared" si="2"/>
        <v>0</v>
      </c>
      <c r="U10" s="22">
        <f aca="true" t="shared" si="9" ref="U10:U32">SUM(S10:T10)</f>
        <v>73000</v>
      </c>
      <c r="V10" s="17">
        <f t="shared" si="5"/>
        <v>4000</v>
      </c>
      <c r="W10" s="17">
        <f aca="true" t="shared" si="10" ref="W10:Y29">SUM($C10*W$7)</f>
        <v>0</v>
      </c>
      <c r="X10" s="17">
        <f t="shared" si="6"/>
        <v>67000</v>
      </c>
      <c r="Y10" s="17">
        <f t="shared" si="10"/>
        <v>0</v>
      </c>
      <c r="Z10" s="22">
        <f aca="true" t="shared" si="11" ref="Z10:Z32">SUM(V10:Y10)</f>
        <v>71000</v>
      </c>
      <c r="AA10" s="22">
        <f aca="true" t="shared" si="12" ref="AA10:AA32">U10+Z10</f>
        <v>144000</v>
      </c>
      <c r="AB10" s="19"/>
    </row>
    <row r="11" spans="1:28" s="20" customFormat="1" ht="18.75" customHeight="1">
      <c r="A11" s="91" t="s">
        <v>150</v>
      </c>
      <c r="B11" s="56">
        <v>1</v>
      </c>
      <c r="C11" s="64">
        <v>3</v>
      </c>
      <c r="D11" s="65">
        <v>14</v>
      </c>
      <c r="E11" s="66">
        <v>18</v>
      </c>
      <c r="F11" s="67"/>
      <c r="G11" s="68"/>
      <c r="H11" s="69"/>
      <c r="I11" s="70"/>
      <c r="J11" s="71"/>
      <c r="K11" s="72"/>
      <c r="L11" s="71"/>
      <c r="M11" s="72"/>
      <c r="N11" s="38">
        <f t="shared" si="4"/>
        <v>14</v>
      </c>
      <c r="O11" s="39">
        <f t="shared" si="4"/>
        <v>18</v>
      </c>
      <c r="P11" s="41">
        <f t="shared" si="7"/>
        <v>32</v>
      </c>
      <c r="Q11" s="15">
        <f t="shared" si="0"/>
        <v>6000</v>
      </c>
      <c r="R11" s="16">
        <f t="shared" si="1"/>
        <v>32000</v>
      </c>
      <c r="S11" s="22">
        <f t="shared" si="8"/>
        <v>38000</v>
      </c>
      <c r="T11" s="17">
        <f t="shared" si="2"/>
        <v>0</v>
      </c>
      <c r="U11" s="22">
        <f t="shared" si="9"/>
        <v>38000</v>
      </c>
      <c r="V11" s="17">
        <f t="shared" si="5"/>
        <v>4000</v>
      </c>
      <c r="W11" s="17">
        <f t="shared" si="10"/>
        <v>0</v>
      </c>
      <c r="X11" s="17">
        <f t="shared" si="6"/>
        <v>32000</v>
      </c>
      <c r="Y11" s="17">
        <f t="shared" si="10"/>
        <v>0</v>
      </c>
      <c r="Z11" s="22">
        <f t="shared" si="11"/>
        <v>36000</v>
      </c>
      <c r="AA11" s="22">
        <f t="shared" si="12"/>
        <v>74000</v>
      </c>
      <c r="AB11" s="19"/>
    </row>
    <row r="12" spans="1:28" s="20" customFormat="1" ht="18.75" customHeight="1">
      <c r="A12" s="91" t="s">
        <v>151</v>
      </c>
      <c r="B12" s="56">
        <v>1</v>
      </c>
      <c r="C12" s="64">
        <v>4</v>
      </c>
      <c r="D12" s="65">
        <v>16</v>
      </c>
      <c r="E12" s="66">
        <v>19</v>
      </c>
      <c r="F12" s="67"/>
      <c r="G12" s="68"/>
      <c r="H12" s="69"/>
      <c r="I12" s="70"/>
      <c r="J12" s="71"/>
      <c r="K12" s="72"/>
      <c r="L12" s="71"/>
      <c r="M12" s="72"/>
      <c r="N12" s="38">
        <f t="shared" si="4"/>
        <v>16</v>
      </c>
      <c r="O12" s="39">
        <f t="shared" si="4"/>
        <v>19</v>
      </c>
      <c r="P12" s="41">
        <f t="shared" si="7"/>
        <v>35</v>
      </c>
      <c r="Q12" s="15">
        <f t="shared" si="0"/>
        <v>8000</v>
      </c>
      <c r="R12" s="16">
        <f t="shared" si="1"/>
        <v>35000</v>
      </c>
      <c r="S12" s="22">
        <f t="shared" si="8"/>
        <v>43000</v>
      </c>
      <c r="T12" s="17">
        <f t="shared" si="2"/>
        <v>0</v>
      </c>
      <c r="U12" s="22">
        <f t="shared" si="9"/>
        <v>43000</v>
      </c>
      <c r="V12" s="17">
        <f t="shared" si="5"/>
        <v>4000</v>
      </c>
      <c r="W12" s="17">
        <f t="shared" si="10"/>
        <v>0</v>
      </c>
      <c r="X12" s="17">
        <f t="shared" si="6"/>
        <v>35000</v>
      </c>
      <c r="Y12" s="17">
        <f t="shared" si="10"/>
        <v>0</v>
      </c>
      <c r="Z12" s="22">
        <f t="shared" si="11"/>
        <v>39000</v>
      </c>
      <c r="AA12" s="22">
        <f t="shared" si="12"/>
        <v>82000</v>
      </c>
      <c r="AB12" s="19"/>
    </row>
    <row r="13" spans="1:28" s="20" customFormat="1" ht="18.75" customHeight="1">
      <c r="A13" s="91" t="s">
        <v>152</v>
      </c>
      <c r="B13" s="56">
        <v>1</v>
      </c>
      <c r="C13" s="64">
        <v>5</v>
      </c>
      <c r="D13" s="65">
        <v>23</v>
      </c>
      <c r="E13" s="66">
        <v>48</v>
      </c>
      <c r="F13" s="67"/>
      <c r="G13" s="68"/>
      <c r="H13" s="69"/>
      <c r="I13" s="70"/>
      <c r="J13" s="71"/>
      <c r="K13" s="72"/>
      <c r="L13" s="71"/>
      <c r="M13" s="72"/>
      <c r="N13" s="38">
        <f t="shared" si="4"/>
        <v>23</v>
      </c>
      <c r="O13" s="39">
        <f t="shared" si="4"/>
        <v>48</v>
      </c>
      <c r="P13" s="41">
        <f t="shared" si="7"/>
        <v>71</v>
      </c>
      <c r="Q13" s="15">
        <f t="shared" si="0"/>
        <v>10000</v>
      </c>
      <c r="R13" s="16">
        <f t="shared" si="1"/>
        <v>71000</v>
      </c>
      <c r="S13" s="22">
        <f t="shared" si="8"/>
        <v>81000</v>
      </c>
      <c r="T13" s="17">
        <f t="shared" si="2"/>
        <v>0</v>
      </c>
      <c r="U13" s="22">
        <f t="shared" si="9"/>
        <v>81000</v>
      </c>
      <c r="V13" s="17">
        <f t="shared" si="5"/>
        <v>4000</v>
      </c>
      <c r="W13" s="17">
        <f t="shared" si="10"/>
        <v>0</v>
      </c>
      <c r="X13" s="17">
        <f t="shared" si="6"/>
        <v>71000</v>
      </c>
      <c r="Y13" s="17">
        <f t="shared" si="10"/>
        <v>0</v>
      </c>
      <c r="Z13" s="22">
        <f t="shared" si="11"/>
        <v>75000</v>
      </c>
      <c r="AA13" s="22">
        <f t="shared" si="12"/>
        <v>156000</v>
      </c>
      <c r="AB13" s="19"/>
    </row>
    <row r="14" spans="1:28" s="20" customFormat="1" ht="18.75" customHeight="1">
      <c r="A14" s="91" t="s">
        <v>153</v>
      </c>
      <c r="B14" s="56">
        <v>1</v>
      </c>
      <c r="C14" s="64">
        <v>1</v>
      </c>
      <c r="D14" s="72">
        <v>5</v>
      </c>
      <c r="E14" s="70">
        <v>4</v>
      </c>
      <c r="F14" s="71"/>
      <c r="G14" s="73"/>
      <c r="H14" s="74"/>
      <c r="I14" s="75"/>
      <c r="J14" s="76"/>
      <c r="K14" s="77"/>
      <c r="L14" s="76"/>
      <c r="M14" s="77"/>
      <c r="N14" s="38">
        <f t="shared" si="4"/>
        <v>5</v>
      </c>
      <c r="O14" s="39">
        <f t="shared" si="4"/>
        <v>4</v>
      </c>
      <c r="P14" s="41">
        <f t="shared" si="7"/>
        <v>9</v>
      </c>
      <c r="Q14" s="15">
        <f t="shared" si="0"/>
        <v>2000</v>
      </c>
      <c r="R14" s="16">
        <f t="shared" si="1"/>
        <v>9000</v>
      </c>
      <c r="S14" s="22">
        <f t="shared" si="8"/>
        <v>11000</v>
      </c>
      <c r="T14" s="17">
        <f t="shared" si="2"/>
        <v>0</v>
      </c>
      <c r="U14" s="22">
        <f t="shared" si="9"/>
        <v>11000</v>
      </c>
      <c r="V14" s="17">
        <f t="shared" si="5"/>
        <v>4000</v>
      </c>
      <c r="W14" s="17">
        <f t="shared" si="10"/>
        <v>0</v>
      </c>
      <c r="X14" s="17">
        <f t="shared" si="6"/>
        <v>9000</v>
      </c>
      <c r="Y14" s="17">
        <f t="shared" si="10"/>
        <v>0</v>
      </c>
      <c r="Z14" s="22">
        <f t="shared" si="11"/>
        <v>13000</v>
      </c>
      <c r="AA14" s="22">
        <f t="shared" si="12"/>
        <v>24000</v>
      </c>
      <c r="AB14" s="19"/>
    </row>
    <row r="15" spans="1:28" s="20" customFormat="1" ht="18.75" customHeight="1">
      <c r="A15" s="91" t="s">
        <v>154</v>
      </c>
      <c r="B15" s="56">
        <v>1</v>
      </c>
      <c r="C15" s="64">
        <v>5</v>
      </c>
      <c r="D15" s="72">
        <v>29</v>
      </c>
      <c r="E15" s="70">
        <v>49</v>
      </c>
      <c r="F15" s="71"/>
      <c r="G15" s="73"/>
      <c r="H15" s="74"/>
      <c r="I15" s="75"/>
      <c r="J15" s="76"/>
      <c r="K15" s="77"/>
      <c r="L15" s="76"/>
      <c r="M15" s="77"/>
      <c r="N15" s="38">
        <f t="shared" si="4"/>
        <v>29</v>
      </c>
      <c r="O15" s="39">
        <f t="shared" si="4"/>
        <v>49</v>
      </c>
      <c r="P15" s="41">
        <f t="shared" si="7"/>
        <v>78</v>
      </c>
      <c r="Q15" s="15">
        <f t="shared" si="0"/>
        <v>10000</v>
      </c>
      <c r="R15" s="16">
        <f t="shared" si="1"/>
        <v>78000</v>
      </c>
      <c r="S15" s="22">
        <f t="shared" si="8"/>
        <v>88000</v>
      </c>
      <c r="T15" s="17">
        <f t="shared" si="2"/>
        <v>0</v>
      </c>
      <c r="U15" s="22">
        <f t="shared" si="9"/>
        <v>88000</v>
      </c>
      <c r="V15" s="17">
        <f t="shared" si="5"/>
        <v>4000</v>
      </c>
      <c r="W15" s="17">
        <f t="shared" si="10"/>
        <v>0</v>
      </c>
      <c r="X15" s="17">
        <f t="shared" si="6"/>
        <v>78000</v>
      </c>
      <c r="Y15" s="17">
        <f t="shared" si="10"/>
        <v>0</v>
      </c>
      <c r="Z15" s="22">
        <f t="shared" si="11"/>
        <v>82000</v>
      </c>
      <c r="AA15" s="22">
        <f t="shared" si="12"/>
        <v>170000</v>
      </c>
      <c r="AB15" s="19"/>
    </row>
    <row r="16" spans="1:28" s="20" customFormat="1" ht="18.75" customHeight="1">
      <c r="A16" s="91"/>
      <c r="B16" s="56"/>
      <c r="C16" s="64"/>
      <c r="D16" s="72"/>
      <c r="E16" s="70"/>
      <c r="F16" s="71"/>
      <c r="G16" s="73"/>
      <c r="H16" s="74"/>
      <c r="I16" s="75"/>
      <c r="J16" s="76"/>
      <c r="K16" s="77"/>
      <c r="L16" s="76"/>
      <c r="M16" s="77"/>
      <c r="N16" s="38">
        <f t="shared" si="4"/>
        <v>0</v>
      </c>
      <c r="O16" s="39">
        <f t="shared" si="4"/>
        <v>0</v>
      </c>
      <c r="P16" s="41">
        <f t="shared" si="7"/>
        <v>0</v>
      </c>
      <c r="Q16" s="15">
        <f t="shared" si="0"/>
        <v>0</v>
      </c>
      <c r="R16" s="16">
        <f t="shared" si="1"/>
        <v>0</v>
      </c>
      <c r="S16" s="22">
        <f t="shared" si="8"/>
        <v>0</v>
      </c>
      <c r="T16" s="17">
        <f t="shared" si="2"/>
        <v>0</v>
      </c>
      <c r="U16" s="22">
        <f t="shared" si="9"/>
        <v>0</v>
      </c>
      <c r="V16" s="17">
        <f t="shared" si="5"/>
        <v>0</v>
      </c>
      <c r="W16" s="17">
        <f t="shared" si="10"/>
        <v>0</v>
      </c>
      <c r="X16" s="17">
        <f t="shared" si="6"/>
        <v>0</v>
      </c>
      <c r="Y16" s="17">
        <f t="shared" si="10"/>
        <v>0</v>
      </c>
      <c r="Z16" s="22">
        <f t="shared" si="11"/>
        <v>0</v>
      </c>
      <c r="AA16" s="22">
        <f t="shared" si="12"/>
        <v>0</v>
      </c>
      <c r="AB16" s="19"/>
    </row>
    <row r="17" spans="1:28" s="20" customFormat="1" ht="18.75" customHeight="1">
      <c r="A17" s="91"/>
      <c r="B17" s="56"/>
      <c r="C17" s="64"/>
      <c r="D17" s="72"/>
      <c r="E17" s="70"/>
      <c r="F17" s="71"/>
      <c r="G17" s="73"/>
      <c r="H17" s="74"/>
      <c r="I17" s="75"/>
      <c r="J17" s="76"/>
      <c r="K17" s="77"/>
      <c r="L17" s="76"/>
      <c r="M17" s="77"/>
      <c r="N17" s="38">
        <f t="shared" si="4"/>
        <v>0</v>
      </c>
      <c r="O17" s="39">
        <f t="shared" si="4"/>
        <v>0</v>
      </c>
      <c r="P17" s="41">
        <f t="shared" si="7"/>
        <v>0</v>
      </c>
      <c r="Q17" s="15">
        <f t="shared" si="0"/>
        <v>0</v>
      </c>
      <c r="R17" s="16">
        <f t="shared" si="1"/>
        <v>0</v>
      </c>
      <c r="S17" s="22">
        <f t="shared" si="8"/>
        <v>0</v>
      </c>
      <c r="T17" s="17">
        <f t="shared" si="2"/>
        <v>0</v>
      </c>
      <c r="U17" s="22">
        <f t="shared" si="9"/>
        <v>0</v>
      </c>
      <c r="V17" s="17">
        <f t="shared" si="5"/>
        <v>0</v>
      </c>
      <c r="W17" s="17">
        <f t="shared" si="10"/>
        <v>0</v>
      </c>
      <c r="X17" s="17">
        <f t="shared" si="6"/>
        <v>0</v>
      </c>
      <c r="Y17" s="17">
        <f t="shared" si="10"/>
        <v>0</v>
      </c>
      <c r="Z17" s="22">
        <f t="shared" si="11"/>
        <v>0</v>
      </c>
      <c r="AA17" s="22">
        <f t="shared" si="12"/>
        <v>0</v>
      </c>
      <c r="AB17" s="19"/>
    </row>
    <row r="18" spans="1:28" s="20" customFormat="1" ht="18.75" customHeight="1">
      <c r="A18" s="91"/>
      <c r="B18" s="56"/>
      <c r="C18" s="64"/>
      <c r="D18" s="72"/>
      <c r="E18" s="70"/>
      <c r="F18" s="71"/>
      <c r="G18" s="73"/>
      <c r="H18" s="74"/>
      <c r="I18" s="75"/>
      <c r="J18" s="76"/>
      <c r="K18" s="77"/>
      <c r="L18" s="76"/>
      <c r="M18" s="77"/>
      <c r="N18" s="38">
        <f t="shared" si="4"/>
        <v>0</v>
      </c>
      <c r="O18" s="39">
        <f t="shared" si="4"/>
        <v>0</v>
      </c>
      <c r="P18" s="41">
        <f t="shared" si="7"/>
        <v>0</v>
      </c>
      <c r="Q18" s="15">
        <f t="shared" si="0"/>
        <v>0</v>
      </c>
      <c r="R18" s="16">
        <f t="shared" si="1"/>
        <v>0</v>
      </c>
      <c r="S18" s="22">
        <f t="shared" si="8"/>
        <v>0</v>
      </c>
      <c r="T18" s="17">
        <f t="shared" si="2"/>
        <v>0</v>
      </c>
      <c r="U18" s="22">
        <f t="shared" si="9"/>
        <v>0</v>
      </c>
      <c r="V18" s="17">
        <f t="shared" si="5"/>
        <v>0</v>
      </c>
      <c r="W18" s="17">
        <f t="shared" si="10"/>
        <v>0</v>
      </c>
      <c r="X18" s="17">
        <f t="shared" si="6"/>
        <v>0</v>
      </c>
      <c r="Y18" s="17">
        <f t="shared" si="10"/>
        <v>0</v>
      </c>
      <c r="Z18" s="22">
        <f t="shared" si="11"/>
        <v>0</v>
      </c>
      <c r="AA18" s="22">
        <f t="shared" si="12"/>
        <v>0</v>
      </c>
      <c r="AB18" s="19"/>
    </row>
    <row r="19" spans="1:28" s="20" customFormat="1" ht="18.75" customHeight="1">
      <c r="A19" s="91"/>
      <c r="B19" s="56"/>
      <c r="C19" s="64"/>
      <c r="D19" s="72"/>
      <c r="E19" s="70"/>
      <c r="F19" s="71"/>
      <c r="G19" s="73"/>
      <c r="H19" s="74"/>
      <c r="I19" s="75"/>
      <c r="J19" s="76"/>
      <c r="K19" s="77"/>
      <c r="L19" s="76"/>
      <c r="M19" s="77"/>
      <c r="N19" s="38">
        <f t="shared" si="4"/>
        <v>0</v>
      </c>
      <c r="O19" s="39">
        <f t="shared" si="4"/>
        <v>0</v>
      </c>
      <c r="P19" s="41">
        <f t="shared" si="7"/>
        <v>0</v>
      </c>
      <c r="Q19" s="15">
        <f t="shared" si="0"/>
        <v>0</v>
      </c>
      <c r="R19" s="16">
        <f t="shared" si="1"/>
        <v>0</v>
      </c>
      <c r="S19" s="22">
        <f t="shared" si="8"/>
        <v>0</v>
      </c>
      <c r="T19" s="17">
        <f t="shared" si="2"/>
        <v>0</v>
      </c>
      <c r="U19" s="22">
        <f t="shared" si="9"/>
        <v>0</v>
      </c>
      <c r="V19" s="17">
        <f t="shared" si="5"/>
        <v>0</v>
      </c>
      <c r="W19" s="17">
        <f t="shared" si="10"/>
        <v>0</v>
      </c>
      <c r="X19" s="17">
        <f t="shared" si="6"/>
        <v>0</v>
      </c>
      <c r="Y19" s="17">
        <f t="shared" si="10"/>
        <v>0</v>
      </c>
      <c r="Z19" s="22">
        <f t="shared" si="11"/>
        <v>0</v>
      </c>
      <c r="AA19" s="22">
        <f t="shared" si="12"/>
        <v>0</v>
      </c>
      <c r="AB19" s="19"/>
    </row>
    <row r="20" spans="1:28" s="20" customFormat="1" ht="18.75" customHeight="1">
      <c r="A20" s="91"/>
      <c r="B20" s="56"/>
      <c r="C20" s="64"/>
      <c r="D20" s="72"/>
      <c r="E20" s="70"/>
      <c r="F20" s="71"/>
      <c r="G20" s="73"/>
      <c r="H20" s="74"/>
      <c r="I20" s="75"/>
      <c r="J20" s="76"/>
      <c r="K20" s="77"/>
      <c r="L20" s="76"/>
      <c r="M20" s="77"/>
      <c r="N20" s="38">
        <f t="shared" si="4"/>
        <v>0</v>
      </c>
      <c r="O20" s="39">
        <f t="shared" si="4"/>
        <v>0</v>
      </c>
      <c r="P20" s="41">
        <f t="shared" si="7"/>
        <v>0</v>
      </c>
      <c r="Q20" s="15">
        <f t="shared" si="0"/>
        <v>0</v>
      </c>
      <c r="R20" s="16">
        <f t="shared" si="1"/>
        <v>0</v>
      </c>
      <c r="S20" s="22">
        <f t="shared" si="8"/>
        <v>0</v>
      </c>
      <c r="T20" s="17">
        <f t="shared" si="2"/>
        <v>0</v>
      </c>
      <c r="U20" s="22">
        <f t="shared" si="9"/>
        <v>0</v>
      </c>
      <c r="V20" s="17">
        <f t="shared" si="5"/>
        <v>0</v>
      </c>
      <c r="W20" s="17">
        <f t="shared" si="10"/>
        <v>0</v>
      </c>
      <c r="X20" s="17">
        <f t="shared" si="6"/>
        <v>0</v>
      </c>
      <c r="Y20" s="17">
        <f t="shared" si="10"/>
        <v>0</v>
      </c>
      <c r="Z20" s="22">
        <f t="shared" si="11"/>
        <v>0</v>
      </c>
      <c r="AA20" s="22">
        <f t="shared" si="12"/>
        <v>0</v>
      </c>
      <c r="AB20" s="19"/>
    </row>
    <row r="21" spans="1:28" s="20" customFormat="1" ht="18.75" customHeight="1">
      <c r="A21" s="91"/>
      <c r="B21" s="56"/>
      <c r="C21" s="64"/>
      <c r="D21" s="72"/>
      <c r="E21" s="70"/>
      <c r="F21" s="71"/>
      <c r="G21" s="73"/>
      <c r="H21" s="74"/>
      <c r="I21" s="75"/>
      <c r="J21" s="76"/>
      <c r="K21" s="77"/>
      <c r="L21" s="76"/>
      <c r="M21" s="77"/>
      <c r="N21" s="38">
        <f t="shared" si="4"/>
        <v>0</v>
      </c>
      <c r="O21" s="39">
        <f t="shared" si="4"/>
        <v>0</v>
      </c>
      <c r="P21" s="41">
        <f t="shared" si="7"/>
        <v>0</v>
      </c>
      <c r="Q21" s="15">
        <f t="shared" si="0"/>
        <v>0</v>
      </c>
      <c r="R21" s="16">
        <f t="shared" si="1"/>
        <v>0</v>
      </c>
      <c r="S21" s="22">
        <f t="shared" si="8"/>
        <v>0</v>
      </c>
      <c r="T21" s="17">
        <f t="shared" si="2"/>
        <v>0</v>
      </c>
      <c r="U21" s="22">
        <f t="shared" si="9"/>
        <v>0</v>
      </c>
      <c r="V21" s="17">
        <f t="shared" si="5"/>
        <v>0</v>
      </c>
      <c r="W21" s="17">
        <f t="shared" si="10"/>
        <v>0</v>
      </c>
      <c r="X21" s="17">
        <f t="shared" si="6"/>
        <v>0</v>
      </c>
      <c r="Y21" s="17">
        <f t="shared" si="10"/>
        <v>0</v>
      </c>
      <c r="Z21" s="22">
        <f t="shared" si="11"/>
        <v>0</v>
      </c>
      <c r="AA21" s="22">
        <f t="shared" si="12"/>
        <v>0</v>
      </c>
      <c r="AB21" s="19"/>
    </row>
    <row r="22" spans="1:28" s="20" customFormat="1" ht="18.75" customHeight="1">
      <c r="A22" s="91"/>
      <c r="B22" s="56"/>
      <c r="C22" s="78"/>
      <c r="D22" s="72"/>
      <c r="E22" s="70"/>
      <c r="F22" s="71"/>
      <c r="G22" s="73"/>
      <c r="H22" s="74"/>
      <c r="I22" s="75"/>
      <c r="J22" s="76"/>
      <c r="K22" s="77"/>
      <c r="L22" s="76"/>
      <c r="M22" s="77"/>
      <c r="N22" s="38">
        <f t="shared" si="4"/>
        <v>0</v>
      </c>
      <c r="O22" s="39">
        <f t="shared" si="4"/>
        <v>0</v>
      </c>
      <c r="P22" s="41">
        <f t="shared" si="7"/>
        <v>0</v>
      </c>
      <c r="Q22" s="15">
        <f t="shared" si="0"/>
        <v>0</v>
      </c>
      <c r="R22" s="16">
        <f t="shared" si="1"/>
        <v>0</v>
      </c>
      <c r="S22" s="22">
        <f t="shared" si="8"/>
        <v>0</v>
      </c>
      <c r="T22" s="17">
        <f t="shared" si="2"/>
        <v>0</v>
      </c>
      <c r="U22" s="22">
        <f t="shared" si="9"/>
        <v>0</v>
      </c>
      <c r="V22" s="17">
        <f t="shared" si="5"/>
        <v>0</v>
      </c>
      <c r="W22" s="17">
        <f t="shared" si="10"/>
        <v>0</v>
      </c>
      <c r="X22" s="17">
        <f t="shared" si="6"/>
        <v>0</v>
      </c>
      <c r="Y22" s="17">
        <f t="shared" si="10"/>
        <v>0</v>
      </c>
      <c r="Z22" s="22">
        <f t="shared" si="11"/>
        <v>0</v>
      </c>
      <c r="AA22" s="22">
        <f t="shared" si="12"/>
        <v>0</v>
      </c>
      <c r="AB22" s="19"/>
    </row>
    <row r="23" spans="1:28" s="20" customFormat="1" ht="18.75" customHeight="1">
      <c r="A23" s="91"/>
      <c r="B23" s="56"/>
      <c r="C23" s="78"/>
      <c r="D23" s="72"/>
      <c r="E23" s="70"/>
      <c r="F23" s="71"/>
      <c r="G23" s="73"/>
      <c r="H23" s="74"/>
      <c r="I23" s="75"/>
      <c r="J23" s="76"/>
      <c r="K23" s="77"/>
      <c r="L23" s="76"/>
      <c r="M23" s="77"/>
      <c r="N23" s="38">
        <f t="shared" si="4"/>
        <v>0</v>
      </c>
      <c r="O23" s="39">
        <f t="shared" si="4"/>
        <v>0</v>
      </c>
      <c r="P23" s="41">
        <f t="shared" si="7"/>
        <v>0</v>
      </c>
      <c r="Q23" s="15">
        <f t="shared" si="0"/>
        <v>0</v>
      </c>
      <c r="R23" s="16">
        <f t="shared" si="1"/>
        <v>0</v>
      </c>
      <c r="S23" s="22">
        <f t="shared" si="8"/>
        <v>0</v>
      </c>
      <c r="T23" s="17">
        <f t="shared" si="2"/>
        <v>0</v>
      </c>
      <c r="U23" s="22">
        <f t="shared" si="9"/>
        <v>0</v>
      </c>
      <c r="V23" s="17">
        <f t="shared" si="5"/>
        <v>0</v>
      </c>
      <c r="W23" s="17">
        <f t="shared" si="10"/>
        <v>0</v>
      </c>
      <c r="X23" s="17">
        <f t="shared" si="6"/>
        <v>0</v>
      </c>
      <c r="Y23" s="17">
        <f t="shared" si="10"/>
        <v>0</v>
      </c>
      <c r="Z23" s="22">
        <f t="shared" si="11"/>
        <v>0</v>
      </c>
      <c r="AA23" s="22">
        <f t="shared" si="12"/>
        <v>0</v>
      </c>
      <c r="AB23" s="19"/>
    </row>
    <row r="24" spans="1:28" s="20" customFormat="1" ht="18.75" customHeight="1">
      <c r="A24" s="91"/>
      <c r="B24" s="56"/>
      <c r="C24" s="78"/>
      <c r="D24" s="72"/>
      <c r="E24" s="70"/>
      <c r="F24" s="71"/>
      <c r="G24" s="73"/>
      <c r="H24" s="74"/>
      <c r="I24" s="75"/>
      <c r="J24" s="76"/>
      <c r="K24" s="77"/>
      <c r="L24" s="76"/>
      <c r="M24" s="77"/>
      <c r="N24" s="38">
        <f t="shared" si="4"/>
        <v>0</v>
      </c>
      <c r="O24" s="39">
        <f t="shared" si="4"/>
        <v>0</v>
      </c>
      <c r="P24" s="41">
        <f t="shared" si="7"/>
        <v>0</v>
      </c>
      <c r="Q24" s="15">
        <f t="shared" si="0"/>
        <v>0</v>
      </c>
      <c r="R24" s="16">
        <f t="shared" si="1"/>
        <v>0</v>
      </c>
      <c r="S24" s="22">
        <f t="shared" si="8"/>
        <v>0</v>
      </c>
      <c r="T24" s="17">
        <f t="shared" si="2"/>
        <v>0</v>
      </c>
      <c r="U24" s="22">
        <f t="shared" si="9"/>
        <v>0</v>
      </c>
      <c r="V24" s="17">
        <f t="shared" si="5"/>
        <v>0</v>
      </c>
      <c r="W24" s="17">
        <f t="shared" si="10"/>
        <v>0</v>
      </c>
      <c r="X24" s="17">
        <f t="shared" si="6"/>
        <v>0</v>
      </c>
      <c r="Y24" s="17">
        <f t="shared" si="10"/>
        <v>0</v>
      </c>
      <c r="Z24" s="22">
        <f t="shared" si="11"/>
        <v>0</v>
      </c>
      <c r="AA24" s="22">
        <f t="shared" si="12"/>
        <v>0</v>
      </c>
      <c r="AB24" s="19"/>
    </row>
    <row r="25" spans="1:28" s="20" customFormat="1" ht="18.75" customHeight="1">
      <c r="A25" s="91"/>
      <c r="B25" s="56"/>
      <c r="C25" s="78"/>
      <c r="D25" s="72"/>
      <c r="E25" s="70"/>
      <c r="F25" s="71"/>
      <c r="G25" s="73"/>
      <c r="H25" s="74"/>
      <c r="I25" s="75"/>
      <c r="J25" s="76"/>
      <c r="K25" s="77"/>
      <c r="L25" s="76"/>
      <c r="M25" s="77"/>
      <c r="N25" s="38">
        <f t="shared" si="4"/>
        <v>0</v>
      </c>
      <c r="O25" s="39">
        <f t="shared" si="4"/>
        <v>0</v>
      </c>
      <c r="P25" s="41">
        <f t="shared" si="7"/>
        <v>0</v>
      </c>
      <c r="Q25" s="15">
        <f t="shared" si="0"/>
        <v>0</v>
      </c>
      <c r="R25" s="16">
        <f t="shared" si="1"/>
        <v>0</v>
      </c>
      <c r="S25" s="22">
        <f t="shared" si="8"/>
        <v>0</v>
      </c>
      <c r="T25" s="17">
        <f t="shared" si="2"/>
        <v>0</v>
      </c>
      <c r="U25" s="22">
        <f t="shared" si="9"/>
        <v>0</v>
      </c>
      <c r="V25" s="17">
        <f t="shared" si="5"/>
        <v>0</v>
      </c>
      <c r="W25" s="17">
        <f t="shared" si="10"/>
        <v>0</v>
      </c>
      <c r="X25" s="17">
        <f t="shared" si="6"/>
        <v>0</v>
      </c>
      <c r="Y25" s="17">
        <f t="shared" si="10"/>
        <v>0</v>
      </c>
      <c r="Z25" s="22">
        <f t="shared" si="11"/>
        <v>0</v>
      </c>
      <c r="AA25" s="22">
        <f t="shared" si="12"/>
        <v>0</v>
      </c>
      <c r="AB25" s="19"/>
    </row>
    <row r="26" spans="1:28" s="20" customFormat="1" ht="18.75" customHeight="1">
      <c r="A26" s="91"/>
      <c r="B26" s="56"/>
      <c r="C26" s="78"/>
      <c r="D26" s="72"/>
      <c r="E26" s="70"/>
      <c r="F26" s="71"/>
      <c r="G26" s="73"/>
      <c r="H26" s="74"/>
      <c r="I26" s="75"/>
      <c r="J26" s="76"/>
      <c r="K26" s="77"/>
      <c r="L26" s="76"/>
      <c r="M26" s="77"/>
      <c r="N26" s="38">
        <f t="shared" si="4"/>
        <v>0</v>
      </c>
      <c r="O26" s="39">
        <f t="shared" si="4"/>
        <v>0</v>
      </c>
      <c r="P26" s="41">
        <f t="shared" si="7"/>
        <v>0</v>
      </c>
      <c r="Q26" s="15">
        <f t="shared" si="0"/>
        <v>0</v>
      </c>
      <c r="R26" s="16">
        <f t="shared" si="1"/>
        <v>0</v>
      </c>
      <c r="S26" s="22">
        <f t="shared" si="8"/>
        <v>0</v>
      </c>
      <c r="T26" s="17">
        <f t="shared" si="2"/>
        <v>0</v>
      </c>
      <c r="U26" s="22">
        <f t="shared" si="9"/>
        <v>0</v>
      </c>
      <c r="V26" s="17">
        <f t="shared" si="5"/>
        <v>0</v>
      </c>
      <c r="W26" s="17">
        <f t="shared" si="10"/>
        <v>0</v>
      </c>
      <c r="X26" s="17">
        <f t="shared" si="6"/>
        <v>0</v>
      </c>
      <c r="Y26" s="17">
        <f t="shared" si="10"/>
        <v>0</v>
      </c>
      <c r="Z26" s="22">
        <f t="shared" si="11"/>
        <v>0</v>
      </c>
      <c r="AA26" s="22">
        <f t="shared" si="12"/>
        <v>0</v>
      </c>
      <c r="AB26" s="19"/>
    </row>
    <row r="27" spans="1:28" s="20" customFormat="1" ht="18.75" customHeight="1">
      <c r="A27" s="91"/>
      <c r="B27" s="56"/>
      <c r="C27" s="78"/>
      <c r="D27" s="72"/>
      <c r="E27" s="70"/>
      <c r="F27" s="71"/>
      <c r="G27" s="73"/>
      <c r="H27" s="74"/>
      <c r="I27" s="75"/>
      <c r="J27" s="76"/>
      <c r="K27" s="77"/>
      <c r="L27" s="76"/>
      <c r="M27" s="77"/>
      <c r="N27" s="38">
        <f t="shared" si="4"/>
        <v>0</v>
      </c>
      <c r="O27" s="39">
        <f t="shared" si="4"/>
        <v>0</v>
      </c>
      <c r="P27" s="41">
        <f t="shared" si="7"/>
        <v>0</v>
      </c>
      <c r="Q27" s="15">
        <f t="shared" si="0"/>
        <v>0</v>
      </c>
      <c r="R27" s="16">
        <f t="shared" si="1"/>
        <v>0</v>
      </c>
      <c r="S27" s="22">
        <f t="shared" si="8"/>
        <v>0</v>
      </c>
      <c r="T27" s="17">
        <f t="shared" si="2"/>
        <v>0</v>
      </c>
      <c r="U27" s="22">
        <f t="shared" si="9"/>
        <v>0</v>
      </c>
      <c r="V27" s="17">
        <f t="shared" si="5"/>
        <v>0</v>
      </c>
      <c r="W27" s="17">
        <f t="shared" si="10"/>
        <v>0</v>
      </c>
      <c r="X27" s="17">
        <f t="shared" si="6"/>
        <v>0</v>
      </c>
      <c r="Y27" s="17">
        <f t="shared" si="10"/>
        <v>0</v>
      </c>
      <c r="Z27" s="22">
        <f t="shared" si="11"/>
        <v>0</v>
      </c>
      <c r="AA27" s="22">
        <f t="shared" si="12"/>
        <v>0</v>
      </c>
      <c r="AB27" s="19"/>
    </row>
    <row r="28" spans="1:28" s="20" customFormat="1" ht="18.75" customHeight="1">
      <c r="A28" s="91"/>
      <c r="B28" s="56"/>
      <c r="C28" s="78"/>
      <c r="D28" s="72"/>
      <c r="E28" s="70"/>
      <c r="F28" s="71"/>
      <c r="G28" s="73"/>
      <c r="H28" s="74"/>
      <c r="I28" s="75"/>
      <c r="J28" s="76"/>
      <c r="K28" s="77"/>
      <c r="L28" s="76"/>
      <c r="M28" s="77"/>
      <c r="N28" s="38">
        <f t="shared" si="4"/>
        <v>0</v>
      </c>
      <c r="O28" s="39">
        <f t="shared" si="4"/>
        <v>0</v>
      </c>
      <c r="P28" s="41">
        <f t="shared" si="7"/>
        <v>0</v>
      </c>
      <c r="Q28" s="15">
        <f t="shared" si="0"/>
        <v>0</v>
      </c>
      <c r="R28" s="16">
        <f t="shared" si="1"/>
        <v>0</v>
      </c>
      <c r="S28" s="22">
        <f t="shared" si="8"/>
        <v>0</v>
      </c>
      <c r="T28" s="17">
        <f t="shared" si="2"/>
        <v>0</v>
      </c>
      <c r="U28" s="22">
        <f t="shared" si="9"/>
        <v>0</v>
      </c>
      <c r="V28" s="17">
        <f t="shared" si="5"/>
        <v>0</v>
      </c>
      <c r="W28" s="17">
        <f t="shared" si="10"/>
        <v>0</v>
      </c>
      <c r="X28" s="17">
        <f t="shared" si="6"/>
        <v>0</v>
      </c>
      <c r="Y28" s="17">
        <f t="shared" si="10"/>
        <v>0</v>
      </c>
      <c r="Z28" s="22">
        <f t="shared" si="11"/>
        <v>0</v>
      </c>
      <c r="AA28" s="22">
        <f t="shared" si="12"/>
        <v>0</v>
      </c>
      <c r="AB28" s="19"/>
    </row>
    <row r="29" spans="1:28" s="20" customFormat="1" ht="18.75" customHeight="1">
      <c r="A29" s="91"/>
      <c r="B29" s="56"/>
      <c r="C29" s="78"/>
      <c r="D29" s="72"/>
      <c r="E29" s="70"/>
      <c r="F29" s="71"/>
      <c r="G29" s="73"/>
      <c r="H29" s="74"/>
      <c r="I29" s="75"/>
      <c r="J29" s="76"/>
      <c r="K29" s="77"/>
      <c r="L29" s="76"/>
      <c r="M29" s="77"/>
      <c r="N29" s="38">
        <f t="shared" si="4"/>
        <v>0</v>
      </c>
      <c r="O29" s="39">
        <f t="shared" si="4"/>
        <v>0</v>
      </c>
      <c r="P29" s="41">
        <f t="shared" si="7"/>
        <v>0</v>
      </c>
      <c r="Q29" s="15">
        <f t="shared" si="0"/>
        <v>0</v>
      </c>
      <c r="R29" s="16">
        <f t="shared" si="1"/>
        <v>0</v>
      </c>
      <c r="S29" s="22">
        <f t="shared" si="8"/>
        <v>0</v>
      </c>
      <c r="T29" s="17">
        <f t="shared" si="2"/>
        <v>0</v>
      </c>
      <c r="U29" s="22">
        <f t="shared" si="9"/>
        <v>0</v>
      </c>
      <c r="V29" s="17">
        <f t="shared" si="5"/>
        <v>0</v>
      </c>
      <c r="W29" s="17">
        <f t="shared" si="10"/>
        <v>0</v>
      </c>
      <c r="X29" s="17">
        <f t="shared" si="6"/>
        <v>0</v>
      </c>
      <c r="Y29" s="17">
        <f t="shared" si="10"/>
        <v>0</v>
      </c>
      <c r="Z29" s="22">
        <f t="shared" si="11"/>
        <v>0</v>
      </c>
      <c r="AA29" s="22">
        <f t="shared" si="12"/>
        <v>0</v>
      </c>
      <c r="AB29" s="19"/>
    </row>
    <row r="30" spans="1:28" s="20" customFormat="1" ht="18.75" customHeight="1">
      <c r="A30" s="91"/>
      <c r="B30" s="56"/>
      <c r="C30" s="78"/>
      <c r="D30" s="72"/>
      <c r="E30" s="70"/>
      <c r="F30" s="71"/>
      <c r="G30" s="73"/>
      <c r="H30" s="74"/>
      <c r="I30" s="75"/>
      <c r="J30" s="76"/>
      <c r="K30" s="77"/>
      <c r="L30" s="76"/>
      <c r="M30" s="77"/>
      <c r="N30" s="38">
        <f t="shared" si="4"/>
        <v>0</v>
      </c>
      <c r="O30" s="39">
        <f t="shared" si="4"/>
        <v>0</v>
      </c>
      <c r="P30" s="41">
        <f t="shared" si="7"/>
        <v>0</v>
      </c>
      <c r="Q30" s="15">
        <f t="shared" si="0"/>
        <v>0</v>
      </c>
      <c r="R30" s="16">
        <f t="shared" si="1"/>
        <v>0</v>
      </c>
      <c r="S30" s="22">
        <f t="shared" si="8"/>
        <v>0</v>
      </c>
      <c r="T30" s="17">
        <f t="shared" si="2"/>
        <v>0</v>
      </c>
      <c r="U30" s="22">
        <f t="shared" si="9"/>
        <v>0</v>
      </c>
      <c r="V30" s="17">
        <f t="shared" si="5"/>
        <v>0</v>
      </c>
      <c r="W30" s="17">
        <f aca="true" t="shared" si="13" ref="W30:Y31">SUM($C30*W$7)</f>
        <v>0</v>
      </c>
      <c r="X30" s="17">
        <f t="shared" si="6"/>
        <v>0</v>
      </c>
      <c r="Y30" s="17">
        <f t="shared" si="13"/>
        <v>0</v>
      </c>
      <c r="Z30" s="22">
        <f t="shared" si="11"/>
        <v>0</v>
      </c>
      <c r="AA30" s="22">
        <f t="shared" si="12"/>
        <v>0</v>
      </c>
      <c r="AB30" s="19"/>
    </row>
    <row r="31" spans="1:28" s="20" customFormat="1" ht="18.75" customHeight="1">
      <c r="A31" s="91"/>
      <c r="B31" s="56"/>
      <c r="C31" s="78"/>
      <c r="D31" s="72"/>
      <c r="E31" s="70"/>
      <c r="F31" s="71"/>
      <c r="G31" s="73"/>
      <c r="H31" s="74"/>
      <c r="I31" s="75"/>
      <c r="J31" s="76"/>
      <c r="K31" s="77"/>
      <c r="L31" s="76"/>
      <c r="M31" s="77"/>
      <c r="N31" s="38">
        <f t="shared" si="4"/>
        <v>0</v>
      </c>
      <c r="O31" s="39">
        <f t="shared" si="4"/>
        <v>0</v>
      </c>
      <c r="P31" s="41">
        <f t="shared" si="7"/>
        <v>0</v>
      </c>
      <c r="Q31" s="15">
        <f t="shared" si="0"/>
        <v>0</v>
      </c>
      <c r="R31" s="16">
        <f t="shared" si="1"/>
        <v>0</v>
      </c>
      <c r="S31" s="22">
        <f t="shared" si="8"/>
        <v>0</v>
      </c>
      <c r="T31" s="17">
        <f t="shared" si="2"/>
        <v>0</v>
      </c>
      <c r="U31" s="22">
        <f t="shared" si="9"/>
        <v>0</v>
      </c>
      <c r="V31" s="17">
        <f t="shared" si="5"/>
        <v>0</v>
      </c>
      <c r="W31" s="17">
        <f>SUM($C31*W$7)</f>
        <v>0</v>
      </c>
      <c r="X31" s="17">
        <f t="shared" si="6"/>
        <v>0</v>
      </c>
      <c r="Y31" s="17">
        <f t="shared" si="13"/>
        <v>0</v>
      </c>
      <c r="Z31" s="22">
        <f t="shared" si="11"/>
        <v>0</v>
      </c>
      <c r="AA31" s="22">
        <f t="shared" si="12"/>
        <v>0</v>
      </c>
      <c r="AB31" s="19"/>
    </row>
    <row r="32" spans="1:28" s="20" customFormat="1" ht="18.75" customHeight="1">
      <c r="A32" s="92"/>
      <c r="B32" s="56"/>
      <c r="C32" s="80"/>
      <c r="D32" s="81"/>
      <c r="E32" s="82"/>
      <c r="F32" s="83"/>
      <c r="G32" s="84"/>
      <c r="H32" s="85"/>
      <c r="I32" s="86"/>
      <c r="J32" s="87"/>
      <c r="K32" s="88"/>
      <c r="L32" s="87"/>
      <c r="M32" s="88"/>
      <c r="N32" s="38">
        <f t="shared" si="4"/>
        <v>0</v>
      </c>
      <c r="O32" s="39">
        <f t="shared" si="4"/>
        <v>0</v>
      </c>
      <c r="P32" s="41">
        <f t="shared" si="7"/>
        <v>0</v>
      </c>
      <c r="Q32" s="15">
        <f t="shared" si="0"/>
        <v>0</v>
      </c>
      <c r="R32" s="16">
        <f t="shared" si="1"/>
        <v>0</v>
      </c>
      <c r="S32" s="22">
        <f t="shared" si="8"/>
        <v>0</v>
      </c>
      <c r="T32" s="17">
        <f t="shared" si="2"/>
        <v>0</v>
      </c>
      <c r="U32" s="22">
        <f t="shared" si="9"/>
        <v>0</v>
      </c>
      <c r="V32" s="17">
        <f t="shared" si="5"/>
        <v>0</v>
      </c>
      <c r="W32" s="17">
        <f>SUM($C32*W$7)</f>
        <v>0</v>
      </c>
      <c r="X32" s="17">
        <f t="shared" si="6"/>
        <v>0</v>
      </c>
      <c r="Y32" s="17">
        <f>SUM($C32*Y$7)</f>
        <v>0</v>
      </c>
      <c r="Z32" s="22">
        <f t="shared" si="11"/>
        <v>0</v>
      </c>
      <c r="AA32" s="22">
        <f t="shared" si="12"/>
        <v>0</v>
      </c>
      <c r="AB32" s="19"/>
    </row>
    <row r="33" spans="1:28" s="20" customFormat="1" ht="20.25" customHeight="1">
      <c r="A33" s="25" t="s">
        <v>21</v>
      </c>
      <c r="B33" s="26">
        <f>COUNTIF(B8:B32,"1")</f>
        <v>8</v>
      </c>
      <c r="C33" s="27">
        <f aca="true" t="shared" si="14" ref="C33:AA33">SUM(C8:C32)</f>
        <v>28</v>
      </c>
      <c r="D33" s="28">
        <f t="shared" si="14"/>
        <v>160</v>
      </c>
      <c r="E33" s="29">
        <f t="shared" si="14"/>
        <v>232</v>
      </c>
      <c r="F33" s="30">
        <f t="shared" si="14"/>
        <v>0</v>
      </c>
      <c r="G33" s="31">
        <f t="shared" si="14"/>
        <v>0</v>
      </c>
      <c r="H33" s="32">
        <f t="shared" si="14"/>
        <v>0</v>
      </c>
      <c r="I33" s="33">
        <f t="shared" si="14"/>
        <v>0</v>
      </c>
      <c r="J33" s="34">
        <f>SUM(J8:J32)</f>
        <v>0</v>
      </c>
      <c r="K33" s="35">
        <f>SUM(K8:K32)</f>
        <v>0</v>
      </c>
      <c r="L33" s="34">
        <f t="shared" si="14"/>
        <v>0</v>
      </c>
      <c r="M33" s="35">
        <f t="shared" si="14"/>
        <v>0</v>
      </c>
      <c r="N33" s="34">
        <f t="shared" si="14"/>
        <v>160</v>
      </c>
      <c r="O33" s="33">
        <f t="shared" si="14"/>
        <v>232</v>
      </c>
      <c r="P33" s="36">
        <f>SUM(P8:P32)</f>
        <v>392</v>
      </c>
      <c r="Q33" s="37">
        <f t="shared" si="14"/>
        <v>56000</v>
      </c>
      <c r="R33" s="28">
        <f t="shared" si="14"/>
        <v>392000</v>
      </c>
      <c r="S33" s="23">
        <f t="shared" si="14"/>
        <v>448000</v>
      </c>
      <c r="T33" s="23">
        <f t="shared" si="14"/>
        <v>0</v>
      </c>
      <c r="U33" s="23">
        <f t="shared" si="14"/>
        <v>448000</v>
      </c>
      <c r="V33" s="23">
        <f t="shared" si="14"/>
        <v>32000</v>
      </c>
      <c r="W33" s="23">
        <f t="shared" si="14"/>
        <v>0</v>
      </c>
      <c r="X33" s="23">
        <f t="shared" si="14"/>
        <v>392000</v>
      </c>
      <c r="Y33" s="23">
        <f t="shared" si="14"/>
        <v>0</v>
      </c>
      <c r="Z33" s="23">
        <f t="shared" si="14"/>
        <v>424000</v>
      </c>
      <c r="AA33" s="23">
        <f t="shared" si="14"/>
        <v>872000</v>
      </c>
      <c r="AB33" s="19"/>
    </row>
    <row r="34" spans="1:28" ht="17.25" customHeight="1">
      <c r="A34" s="4"/>
      <c r="B34" s="4" t="s">
        <v>33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5">
        <f>SUM(D33:M33)</f>
        <v>392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</sheetData>
  <sheetProtection/>
  <mergeCells count="44">
    <mergeCell ref="V1:W1"/>
    <mergeCell ref="X1:AA1"/>
    <mergeCell ref="S2:T2"/>
    <mergeCell ref="X2:Z2"/>
    <mergeCell ref="A1:B1"/>
    <mergeCell ref="C1:F1"/>
    <mergeCell ref="G1:K1"/>
    <mergeCell ref="L1:U1"/>
    <mergeCell ref="A4:A7"/>
    <mergeCell ref="B4:M4"/>
    <mergeCell ref="N4:P4"/>
    <mergeCell ref="Q4:S4"/>
    <mergeCell ref="N5:N7"/>
    <mergeCell ref="O5:O7"/>
    <mergeCell ref="L6:L7"/>
    <mergeCell ref="M6:M7"/>
    <mergeCell ref="D6:D7"/>
    <mergeCell ref="E6:E7"/>
    <mergeCell ref="V4:Z4"/>
    <mergeCell ref="P5:P7"/>
    <mergeCell ref="W5:W6"/>
    <mergeCell ref="X5:X6"/>
    <mergeCell ref="Q5:Q6"/>
    <mergeCell ref="R5:R6"/>
    <mergeCell ref="S5:S6"/>
    <mergeCell ref="V5:V6"/>
    <mergeCell ref="Y5:Y6"/>
    <mergeCell ref="Z5:Z6"/>
    <mergeCell ref="AA4:AA6"/>
    <mergeCell ref="B5:B7"/>
    <mergeCell ref="C5:C7"/>
    <mergeCell ref="D5:E5"/>
    <mergeCell ref="F5:G5"/>
    <mergeCell ref="H5:I5"/>
    <mergeCell ref="J5:K5"/>
    <mergeCell ref="L5:M5"/>
    <mergeCell ref="J6:J7"/>
    <mergeCell ref="K6:K7"/>
    <mergeCell ref="F6:F7"/>
    <mergeCell ref="G6:G7"/>
    <mergeCell ref="H6:H7"/>
    <mergeCell ref="I6:I7"/>
    <mergeCell ref="T4:T6"/>
    <mergeCell ref="U4:U6"/>
  </mergeCells>
  <printOptions horizontalCentered="1" verticalCentered="1"/>
  <pageMargins left="0.31496062992125984" right="0.1968503937007874" top="0.35433070866141736" bottom="0.1968503937007874" header="0.15748031496062992" footer="0.11811023622047245"/>
  <pageSetup fitToHeight="1" fitToWidth="1" orientation="landscape" paperSize="9" scale="6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B35"/>
  <sheetViews>
    <sheetView showGridLines="0" showZeros="0" zoomScale="80" zoomScaleNormal="80" zoomScalePageLayoutView="0" workbookViewId="0" topLeftCell="A1">
      <pane xSplit="2" ySplit="7" topLeftCell="C8" activePane="bottomRight" state="frozen"/>
      <selection pane="topLeft" activeCell="G2" sqref="G2"/>
      <selection pane="topRight" activeCell="G2" sqref="G2"/>
      <selection pane="bottomLeft" activeCell="G2" sqref="G2"/>
      <selection pane="bottomRight" activeCell="G2" sqref="G2"/>
    </sheetView>
  </sheetViews>
  <sheetFormatPr defaultColWidth="9.00390625" defaultRowHeight="13.5"/>
  <cols>
    <col min="1" max="1" width="9.125" style="2" customWidth="1"/>
    <col min="2" max="13" width="5.00390625" style="2" customWidth="1"/>
    <col min="14" max="15" width="5.625" style="21" customWidth="1"/>
    <col min="16" max="16" width="6.625" style="21" customWidth="1"/>
    <col min="17" max="27" width="9.875" style="2" customWidth="1"/>
    <col min="28" max="16384" width="9.00390625" style="2" customWidth="1"/>
  </cols>
  <sheetData>
    <row r="1" spans="1:28" s="1" customFormat="1" ht="33" customHeight="1">
      <c r="A1" s="159" t="s">
        <v>13</v>
      </c>
      <c r="B1" s="160"/>
      <c r="C1" s="161">
        <v>42073</v>
      </c>
      <c r="D1" s="162"/>
      <c r="E1" s="162"/>
      <c r="F1" s="163"/>
      <c r="G1" s="164" t="s">
        <v>186</v>
      </c>
      <c r="H1" s="165"/>
      <c r="I1" s="165"/>
      <c r="J1" s="165"/>
      <c r="K1" s="165"/>
      <c r="L1" s="166" t="s">
        <v>34</v>
      </c>
      <c r="M1" s="166"/>
      <c r="N1" s="166"/>
      <c r="O1" s="166"/>
      <c r="P1" s="166"/>
      <c r="Q1" s="166"/>
      <c r="R1" s="166"/>
      <c r="S1" s="166"/>
      <c r="T1" s="166"/>
      <c r="U1" s="166"/>
      <c r="V1" s="167" t="s">
        <v>35</v>
      </c>
      <c r="W1" s="167"/>
      <c r="X1" s="168">
        <v>41250</v>
      </c>
      <c r="Y1" s="168"/>
      <c r="Z1" s="168"/>
      <c r="AA1" s="168"/>
      <c r="AB1" s="3"/>
    </row>
    <row r="2" spans="1:28" s="10" customFormat="1" ht="24.75" customHeight="1">
      <c r="A2" s="6"/>
      <c r="B2" s="51"/>
      <c r="C2" s="8"/>
      <c r="D2" s="52" t="s">
        <v>22</v>
      </c>
      <c r="E2" s="8"/>
      <c r="F2" s="8"/>
      <c r="G2" s="8"/>
      <c r="H2" s="8"/>
      <c r="I2" s="8"/>
      <c r="J2" s="8"/>
      <c r="K2" s="8"/>
      <c r="L2" s="8"/>
      <c r="M2" s="9"/>
      <c r="N2" s="8"/>
      <c r="O2" s="8"/>
      <c r="P2" s="8"/>
      <c r="Q2" s="8"/>
      <c r="R2" s="53" t="s">
        <v>27</v>
      </c>
      <c r="S2" s="136" t="s">
        <v>155</v>
      </c>
      <c r="T2" s="136"/>
      <c r="U2" s="52" t="s">
        <v>28</v>
      </c>
      <c r="V2" s="52"/>
      <c r="W2" s="54" t="s">
        <v>29</v>
      </c>
      <c r="X2" s="137" t="s">
        <v>156</v>
      </c>
      <c r="Y2" s="137"/>
      <c r="Z2" s="137"/>
      <c r="AA2" s="52" t="s">
        <v>30</v>
      </c>
      <c r="AB2" s="8"/>
    </row>
    <row r="3" spans="1:28" s="10" customFormat="1" ht="7.5" customHeight="1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8"/>
      <c r="O3" s="8"/>
      <c r="P3" s="8"/>
      <c r="Q3" s="8"/>
      <c r="S3" s="48"/>
      <c r="T3" s="49"/>
      <c r="U3" s="8"/>
      <c r="V3" s="8"/>
      <c r="W3" s="47"/>
      <c r="X3" s="50"/>
      <c r="Y3" s="50"/>
      <c r="Z3" s="50"/>
      <c r="AA3" s="8"/>
      <c r="AB3" s="8"/>
    </row>
    <row r="4" spans="1:28" s="12" customFormat="1" ht="21" customHeight="1" thickBot="1">
      <c r="A4" s="138" t="s">
        <v>9</v>
      </c>
      <c r="B4" s="141" t="s">
        <v>10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3"/>
      <c r="N4" s="144" t="s">
        <v>0</v>
      </c>
      <c r="O4" s="145"/>
      <c r="P4" s="146"/>
      <c r="Q4" s="147" t="s">
        <v>4</v>
      </c>
      <c r="R4" s="148"/>
      <c r="S4" s="149"/>
      <c r="T4" s="150" t="s">
        <v>19</v>
      </c>
      <c r="U4" s="153" t="s">
        <v>20</v>
      </c>
      <c r="V4" s="147" t="s">
        <v>24</v>
      </c>
      <c r="W4" s="148"/>
      <c r="X4" s="148"/>
      <c r="Y4" s="148"/>
      <c r="Z4" s="149"/>
      <c r="AA4" s="119" t="s">
        <v>25</v>
      </c>
      <c r="AB4" s="11"/>
    </row>
    <row r="5" spans="1:28" s="14" customFormat="1" ht="39" customHeight="1">
      <c r="A5" s="139"/>
      <c r="B5" s="123" t="s">
        <v>32</v>
      </c>
      <c r="C5" s="123" t="s">
        <v>15</v>
      </c>
      <c r="D5" s="126" t="s">
        <v>16</v>
      </c>
      <c r="E5" s="127"/>
      <c r="F5" s="128" t="s">
        <v>17</v>
      </c>
      <c r="G5" s="127"/>
      <c r="H5" s="128" t="s">
        <v>23</v>
      </c>
      <c r="I5" s="129"/>
      <c r="J5" s="128" t="s">
        <v>11</v>
      </c>
      <c r="K5" s="129"/>
      <c r="L5" s="128" t="s">
        <v>12</v>
      </c>
      <c r="M5" s="129"/>
      <c r="N5" s="130" t="s">
        <v>2</v>
      </c>
      <c r="O5" s="133" t="s">
        <v>3</v>
      </c>
      <c r="P5" s="156" t="s">
        <v>31</v>
      </c>
      <c r="Q5" s="115" t="s">
        <v>18</v>
      </c>
      <c r="R5" s="117" t="s">
        <v>14</v>
      </c>
      <c r="S5" s="119" t="s">
        <v>1</v>
      </c>
      <c r="T5" s="151"/>
      <c r="U5" s="154"/>
      <c r="V5" s="121" t="s">
        <v>5</v>
      </c>
      <c r="W5" s="121" t="s">
        <v>6</v>
      </c>
      <c r="X5" s="121" t="s">
        <v>8</v>
      </c>
      <c r="Y5" s="109"/>
      <c r="Z5" s="111" t="s">
        <v>7</v>
      </c>
      <c r="AA5" s="122"/>
      <c r="AB5" s="13"/>
    </row>
    <row r="6" spans="1:28" s="14" customFormat="1" ht="23.25" customHeight="1">
      <c r="A6" s="139"/>
      <c r="B6" s="124"/>
      <c r="C6" s="124"/>
      <c r="D6" s="112" t="s">
        <v>2</v>
      </c>
      <c r="E6" s="107" t="s">
        <v>3</v>
      </c>
      <c r="F6" s="105" t="s">
        <v>2</v>
      </c>
      <c r="G6" s="107" t="s">
        <v>3</v>
      </c>
      <c r="H6" s="105" t="s">
        <v>2</v>
      </c>
      <c r="I6" s="107" t="s">
        <v>3</v>
      </c>
      <c r="J6" s="105" t="s">
        <v>2</v>
      </c>
      <c r="K6" s="107" t="s">
        <v>3</v>
      </c>
      <c r="L6" s="105" t="s">
        <v>2</v>
      </c>
      <c r="M6" s="107" t="s">
        <v>3</v>
      </c>
      <c r="N6" s="131"/>
      <c r="O6" s="134"/>
      <c r="P6" s="157"/>
      <c r="Q6" s="116"/>
      <c r="R6" s="118"/>
      <c r="S6" s="120"/>
      <c r="T6" s="152"/>
      <c r="U6" s="155"/>
      <c r="V6" s="121"/>
      <c r="W6" s="121"/>
      <c r="X6" s="121"/>
      <c r="Y6" s="110"/>
      <c r="Z6" s="111"/>
      <c r="AA6" s="120"/>
      <c r="AB6" s="13"/>
    </row>
    <row r="7" spans="1:28" s="14" customFormat="1" ht="36.75" customHeight="1" thickBot="1">
      <c r="A7" s="140"/>
      <c r="B7" s="125"/>
      <c r="C7" s="125"/>
      <c r="D7" s="113"/>
      <c r="E7" s="114"/>
      <c r="F7" s="106"/>
      <c r="G7" s="108"/>
      <c r="H7" s="106"/>
      <c r="I7" s="108"/>
      <c r="J7" s="106"/>
      <c r="K7" s="108"/>
      <c r="L7" s="106"/>
      <c r="M7" s="108"/>
      <c r="N7" s="132"/>
      <c r="O7" s="135"/>
      <c r="P7" s="158"/>
      <c r="Q7" s="42">
        <v>2000</v>
      </c>
      <c r="R7" s="43">
        <v>1000</v>
      </c>
      <c r="S7" s="44" t="s">
        <v>26</v>
      </c>
      <c r="T7" s="45">
        <v>750</v>
      </c>
      <c r="U7" s="46" t="s">
        <v>26</v>
      </c>
      <c r="V7" s="89">
        <v>20000</v>
      </c>
      <c r="W7" s="90"/>
      <c r="X7" s="89">
        <v>100</v>
      </c>
      <c r="Y7" s="89"/>
      <c r="Z7" s="46" t="s">
        <v>26</v>
      </c>
      <c r="AA7" s="46" t="s">
        <v>26</v>
      </c>
      <c r="AB7" s="13"/>
    </row>
    <row r="8" spans="1:28" s="20" customFormat="1" ht="18.75" customHeight="1">
      <c r="A8" s="91" t="s">
        <v>157</v>
      </c>
      <c r="B8" s="56">
        <v>1</v>
      </c>
      <c r="C8" s="57">
        <v>4</v>
      </c>
      <c r="D8" s="58">
        <v>26</v>
      </c>
      <c r="E8" s="59">
        <v>30</v>
      </c>
      <c r="F8" s="60"/>
      <c r="G8" s="61"/>
      <c r="H8" s="62"/>
      <c r="I8" s="61"/>
      <c r="J8" s="63"/>
      <c r="K8" s="61"/>
      <c r="L8" s="63"/>
      <c r="M8" s="61"/>
      <c r="N8" s="38">
        <f>D8+F8+H8+J8+L8</f>
        <v>26</v>
      </c>
      <c r="O8" s="39">
        <f>E8+G8+I8+K8+M8</f>
        <v>30</v>
      </c>
      <c r="P8" s="40">
        <f>SUM(N8:O8)</f>
        <v>56</v>
      </c>
      <c r="Q8" s="15">
        <f aca="true" t="shared" si="0" ref="Q8:Q32">SUM(C8*Q$7)</f>
        <v>8000</v>
      </c>
      <c r="R8" s="16">
        <f aca="true" t="shared" si="1" ref="R8:R32">SUM(P8*R$7)</f>
        <v>56000</v>
      </c>
      <c r="S8" s="22">
        <f>SUM(Q8:R8)</f>
        <v>64000</v>
      </c>
      <c r="T8" s="17">
        <f aca="true" t="shared" si="2" ref="T8:T32">SUM(F8:G8,L8:M8)*T$7</f>
        <v>0</v>
      </c>
      <c r="U8" s="22">
        <f>SUM(S8:T8)</f>
        <v>64000</v>
      </c>
      <c r="V8" s="17">
        <f>SUM(B8*V$7)</f>
        <v>20000</v>
      </c>
      <c r="W8" s="17">
        <f aca="true" t="shared" si="3" ref="W8:Y9">SUM($C8*W$7)</f>
        <v>0</v>
      </c>
      <c r="X8" s="18">
        <f>SUM($P8*X$7)</f>
        <v>5600</v>
      </c>
      <c r="Y8" s="18">
        <f t="shared" si="3"/>
        <v>0</v>
      </c>
      <c r="Z8" s="24">
        <f>SUM(V8:Y8)</f>
        <v>25600</v>
      </c>
      <c r="AA8" s="22">
        <f>U8+Z8</f>
        <v>89600</v>
      </c>
      <c r="AB8" s="19"/>
    </row>
    <row r="9" spans="1:28" s="20" customFormat="1" ht="18.75" customHeight="1">
      <c r="A9" s="91" t="s">
        <v>158</v>
      </c>
      <c r="B9" s="56">
        <v>1</v>
      </c>
      <c r="C9" s="64">
        <v>4</v>
      </c>
      <c r="D9" s="65">
        <v>23</v>
      </c>
      <c r="E9" s="66">
        <v>40</v>
      </c>
      <c r="F9" s="67"/>
      <c r="G9" s="68"/>
      <c r="H9" s="69"/>
      <c r="I9" s="70"/>
      <c r="J9" s="71"/>
      <c r="K9" s="72"/>
      <c r="L9" s="71"/>
      <c r="M9" s="72"/>
      <c r="N9" s="38">
        <f aca="true" t="shared" si="4" ref="N9:O32">D9+F9+H9+J9+L9</f>
        <v>23</v>
      </c>
      <c r="O9" s="39">
        <f t="shared" si="4"/>
        <v>40</v>
      </c>
      <c r="P9" s="41">
        <f>SUM(N9:O9)</f>
        <v>63</v>
      </c>
      <c r="Q9" s="15">
        <f t="shared" si="0"/>
        <v>8000</v>
      </c>
      <c r="R9" s="16">
        <f t="shared" si="1"/>
        <v>63000</v>
      </c>
      <c r="S9" s="22">
        <f>SUM(Q9:R9)</f>
        <v>71000</v>
      </c>
      <c r="T9" s="17">
        <f t="shared" si="2"/>
        <v>0</v>
      </c>
      <c r="U9" s="22">
        <f>SUM(S9:T9)</f>
        <v>71000</v>
      </c>
      <c r="V9" s="17">
        <f aca="true" t="shared" si="5" ref="V9:V32">SUM(B9*V$7)</f>
        <v>20000</v>
      </c>
      <c r="W9" s="17">
        <f t="shared" si="3"/>
        <v>0</v>
      </c>
      <c r="X9" s="17">
        <f aca="true" t="shared" si="6" ref="X9:X32">SUM($P9*X$7)</f>
        <v>6300</v>
      </c>
      <c r="Y9" s="17">
        <f t="shared" si="3"/>
        <v>0</v>
      </c>
      <c r="Z9" s="22">
        <f>SUM(V9:Y9)</f>
        <v>26300</v>
      </c>
      <c r="AA9" s="22">
        <f>U9+Z9</f>
        <v>97300</v>
      </c>
      <c r="AB9" s="19"/>
    </row>
    <row r="10" spans="1:28" s="20" customFormat="1" ht="18.75" customHeight="1">
      <c r="A10" s="91" t="s">
        <v>159</v>
      </c>
      <c r="B10" s="56">
        <v>1</v>
      </c>
      <c r="C10" s="64">
        <v>4</v>
      </c>
      <c r="D10" s="65">
        <v>16</v>
      </c>
      <c r="E10" s="66">
        <v>14</v>
      </c>
      <c r="F10" s="67"/>
      <c r="G10" s="68"/>
      <c r="H10" s="69"/>
      <c r="I10" s="70"/>
      <c r="J10" s="71"/>
      <c r="K10" s="72"/>
      <c r="L10" s="71"/>
      <c r="M10" s="72"/>
      <c r="N10" s="38">
        <f t="shared" si="4"/>
        <v>16</v>
      </c>
      <c r="O10" s="39">
        <f t="shared" si="4"/>
        <v>14</v>
      </c>
      <c r="P10" s="41">
        <f aca="true" t="shared" si="7" ref="P10:P32">SUM(N10:O10)</f>
        <v>30</v>
      </c>
      <c r="Q10" s="15">
        <f t="shared" si="0"/>
        <v>8000</v>
      </c>
      <c r="R10" s="16">
        <f t="shared" si="1"/>
        <v>30000</v>
      </c>
      <c r="S10" s="22">
        <f aca="true" t="shared" si="8" ref="S10:S32">SUM(Q10:R10)</f>
        <v>38000</v>
      </c>
      <c r="T10" s="17">
        <f t="shared" si="2"/>
        <v>0</v>
      </c>
      <c r="U10" s="22">
        <f aca="true" t="shared" si="9" ref="U10:U32">SUM(S10:T10)</f>
        <v>38000</v>
      </c>
      <c r="V10" s="17">
        <f t="shared" si="5"/>
        <v>20000</v>
      </c>
      <c r="W10" s="17">
        <f aca="true" t="shared" si="10" ref="W10:Y29">SUM($C10*W$7)</f>
        <v>0</v>
      </c>
      <c r="X10" s="17">
        <f t="shared" si="6"/>
        <v>3000</v>
      </c>
      <c r="Y10" s="17">
        <f t="shared" si="10"/>
        <v>0</v>
      </c>
      <c r="Z10" s="22">
        <f aca="true" t="shared" si="11" ref="Z10:Z32">SUM(V10:Y10)</f>
        <v>23000</v>
      </c>
      <c r="AA10" s="22">
        <f aca="true" t="shared" si="12" ref="AA10:AA32">U10+Z10</f>
        <v>61000</v>
      </c>
      <c r="AB10" s="19"/>
    </row>
    <row r="11" spans="1:28" s="20" customFormat="1" ht="18.75" customHeight="1">
      <c r="A11" s="91" t="s">
        <v>160</v>
      </c>
      <c r="B11" s="56">
        <v>1</v>
      </c>
      <c r="C11" s="64">
        <v>4</v>
      </c>
      <c r="D11" s="65">
        <v>22</v>
      </c>
      <c r="E11" s="66">
        <v>38</v>
      </c>
      <c r="F11" s="67"/>
      <c r="G11" s="68"/>
      <c r="H11" s="69"/>
      <c r="I11" s="70"/>
      <c r="J11" s="71"/>
      <c r="K11" s="72"/>
      <c r="L11" s="71"/>
      <c r="M11" s="72"/>
      <c r="N11" s="38">
        <f t="shared" si="4"/>
        <v>22</v>
      </c>
      <c r="O11" s="39">
        <f t="shared" si="4"/>
        <v>38</v>
      </c>
      <c r="P11" s="41">
        <f t="shared" si="7"/>
        <v>60</v>
      </c>
      <c r="Q11" s="15">
        <f t="shared" si="0"/>
        <v>8000</v>
      </c>
      <c r="R11" s="16">
        <f t="shared" si="1"/>
        <v>60000</v>
      </c>
      <c r="S11" s="22">
        <f t="shared" si="8"/>
        <v>68000</v>
      </c>
      <c r="T11" s="17">
        <f t="shared" si="2"/>
        <v>0</v>
      </c>
      <c r="U11" s="22">
        <f t="shared" si="9"/>
        <v>68000</v>
      </c>
      <c r="V11" s="17">
        <f t="shared" si="5"/>
        <v>20000</v>
      </c>
      <c r="W11" s="17">
        <f t="shared" si="10"/>
        <v>0</v>
      </c>
      <c r="X11" s="17">
        <f t="shared" si="6"/>
        <v>6000</v>
      </c>
      <c r="Y11" s="17">
        <f t="shared" si="10"/>
        <v>0</v>
      </c>
      <c r="Z11" s="22">
        <f t="shared" si="11"/>
        <v>26000</v>
      </c>
      <c r="AA11" s="22">
        <f t="shared" si="12"/>
        <v>94000</v>
      </c>
      <c r="AB11" s="19"/>
    </row>
    <row r="12" spans="1:28" s="20" customFormat="1" ht="18.75" customHeight="1">
      <c r="A12" s="91" t="s">
        <v>161</v>
      </c>
      <c r="B12" s="56">
        <v>1</v>
      </c>
      <c r="C12" s="64">
        <v>4</v>
      </c>
      <c r="D12" s="65">
        <v>7</v>
      </c>
      <c r="E12" s="66">
        <v>31</v>
      </c>
      <c r="F12" s="67"/>
      <c r="G12" s="68"/>
      <c r="H12" s="69"/>
      <c r="I12" s="70"/>
      <c r="J12" s="71"/>
      <c r="K12" s="72"/>
      <c r="L12" s="71"/>
      <c r="M12" s="72"/>
      <c r="N12" s="38">
        <f t="shared" si="4"/>
        <v>7</v>
      </c>
      <c r="O12" s="39">
        <f t="shared" si="4"/>
        <v>31</v>
      </c>
      <c r="P12" s="41">
        <f t="shared" si="7"/>
        <v>38</v>
      </c>
      <c r="Q12" s="15">
        <f t="shared" si="0"/>
        <v>8000</v>
      </c>
      <c r="R12" s="16">
        <f t="shared" si="1"/>
        <v>38000</v>
      </c>
      <c r="S12" s="22">
        <f t="shared" si="8"/>
        <v>46000</v>
      </c>
      <c r="T12" s="17">
        <f t="shared" si="2"/>
        <v>0</v>
      </c>
      <c r="U12" s="22">
        <f t="shared" si="9"/>
        <v>46000</v>
      </c>
      <c r="V12" s="17">
        <f t="shared" si="5"/>
        <v>20000</v>
      </c>
      <c r="W12" s="17">
        <f t="shared" si="10"/>
        <v>0</v>
      </c>
      <c r="X12" s="17">
        <f t="shared" si="6"/>
        <v>3800</v>
      </c>
      <c r="Y12" s="17">
        <f t="shared" si="10"/>
        <v>0</v>
      </c>
      <c r="Z12" s="22">
        <f t="shared" si="11"/>
        <v>23800</v>
      </c>
      <c r="AA12" s="22">
        <f t="shared" si="12"/>
        <v>69800</v>
      </c>
      <c r="AB12" s="19"/>
    </row>
    <row r="13" spans="1:28" s="20" customFormat="1" ht="18.75" customHeight="1">
      <c r="A13" s="91"/>
      <c r="B13" s="56"/>
      <c r="C13" s="64"/>
      <c r="D13" s="65"/>
      <c r="E13" s="66"/>
      <c r="F13" s="67"/>
      <c r="G13" s="68"/>
      <c r="H13" s="69"/>
      <c r="I13" s="70"/>
      <c r="J13" s="71"/>
      <c r="K13" s="72"/>
      <c r="L13" s="71"/>
      <c r="M13" s="72"/>
      <c r="N13" s="38">
        <f t="shared" si="4"/>
        <v>0</v>
      </c>
      <c r="O13" s="39">
        <f t="shared" si="4"/>
        <v>0</v>
      </c>
      <c r="P13" s="41">
        <f t="shared" si="7"/>
        <v>0</v>
      </c>
      <c r="Q13" s="15">
        <f t="shared" si="0"/>
        <v>0</v>
      </c>
      <c r="R13" s="16">
        <f t="shared" si="1"/>
        <v>0</v>
      </c>
      <c r="S13" s="22">
        <f t="shared" si="8"/>
        <v>0</v>
      </c>
      <c r="T13" s="17">
        <f t="shared" si="2"/>
        <v>0</v>
      </c>
      <c r="U13" s="22">
        <f t="shared" si="9"/>
        <v>0</v>
      </c>
      <c r="V13" s="17">
        <f t="shared" si="5"/>
        <v>0</v>
      </c>
      <c r="W13" s="17">
        <f t="shared" si="10"/>
        <v>0</v>
      </c>
      <c r="X13" s="17">
        <f t="shared" si="6"/>
        <v>0</v>
      </c>
      <c r="Y13" s="17">
        <f t="shared" si="10"/>
        <v>0</v>
      </c>
      <c r="Z13" s="22">
        <f t="shared" si="11"/>
        <v>0</v>
      </c>
      <c r="AA13" s="22">
        <f t="shared" si="12"/>
        <v>0</v>
      </c>
      <c r="AB13" s="19"/>
    </row>
    <row r="14" spans="1:28" s="20" customFormat="1" ht="18.75" customHeight="1">
      <c r="A14" s="91"/>
      <c r="B14" s="56"/>
      <c r="C14" s="64"/>
      <c r="D14" s="72"/>
      <c r="E14" s="70"/>
      <c r="F14" s="71"/>
      <c r="G14" s="73"/>
      <c r="H14" s="74"/>
      <c r="I14" s="75"/>
      <c r="J14" s="76"/>
      <c r="K14" s="77"/>
      <c r="L14" s="76"/>
      <c r="M14" s="77"/>
      <c r="N14" s="38">
        <f t="shared" si="4"/>
        <v>0</v>
      </c>
      <c r="O14" s="39">
        <f t="shared" si="4"/>
        <v>0</v>
      </c>
      <c r="P14" s="41">
        <f t="shared" si="7"/>
        <v>0</v>
      </c>
      <c r="Q14" s="15">
        <f t="shared" si="0"/>
        <v>0</v>
      </c>
      <c r="R14" s="16">
        <f t="shared" si="1"/>
        <v>0</v>
      </c>
      <c r="S14" s="22">
        <f t="shared" si="8"/>
        <v>0</v>
      </c>
      <c r="T14" s="17">
        <f t="shared" si="2"/>
        <v>0</v>
      </c>
      <c r="U14" s="22">
        <f t="shared" si="9"/>
        <v>0</v>
      </c>
      <c r="V14" s="17">
        <f t="shared" si="5"/>
        <v>0</v>
      </c>
      <c r="W14" s="17">
        <f t="shared" si="10"/>
        <v>0</v>
      </c>
      <c r="X14" s="17">
        <f t="shared" si="6"/>
        <v>0</v>
      </c>
      <c r="Y14" s="17">
        <f t="shared" si="10"/>
        <v>0</v>
      </c>
      <c r="Z14" s="22">
        <f t="shared" si="11"/>
        <v>0</v>
      </c>
      <c r="AA14" s="22">
        <f t="shared" si="12"/>
        <v>0</v>
      </c>
      <c r="AB14" s="19"/>
    </row>
    <row r="15" spans="1:28" s="20" customFormat="1" ht="18.75" customHeight="1">
      <c r="A15" s="91"/>
      <c r="B15" s="56"/>
      <c r="C15" s="64"/>
      <c r="D15" s="72"/>
      <c r="E15" s="70"/>
      <c r="F15" s="71"/>
      <c r="G15" s="73"/>
      <c r="H15" s="74"/>
      <c r="I15" s="75"/>
      <c r="J15" s="76"/>
      <c r="K15" s="77"/>
      <c r="L15" s="76"/>
      <c r="M15" s="77"/>
      <c r="N15" s="38">
        <f t="shared" si="4"/>
        <v>0</v>
      </c>
      <c r="O15" s="39">
        <f t="shared" si="4"/>
        <v>0</v>
      </c>
      <c r="P15" s="41">
        <f t="shared" si="7"/>
        <v>0</v>
      </c>
      <c r="Q15" s="15">
        <f t="shared" si="0"/>
        <v>0</v>
      </c>
      <c r="R15" s="16">
        <f t="shared" si="1"/>
        <v>0</v>
      </c>
      <c r="S15" s="22">
        <f t="shared" si="8"/>
        <v>0</v>
      </c>
      <c r="T15" s="17">
        <f t="shared" si="2"/>
        <v>0</v>
      </c>
      <c r="U15" s="22">
        <f t="shared" si="9"/>
        <v>0</v>
      </c>
      <c r="V15" s="17">
        <f t="shared" si="5"/>
        <v>0</v>
      </c>
      <c r="W15" s="17">
        <f t="shared" si="10"/>
        <v>0</v>
      </c>
      <c r="X15" s="17">
        <f t="shared" si="6"/>
        <v>0</v>
      </c>
      <c r="Y15" s="17">
        <f t="shared" si="10"/>
        <v>0</v>
      </c>
      <c r="Z15" s="22">
        <f t="shared" si="11"/>
        <v>0</v>
      </c>
      <c r="AA15" s="22">
        <f t="shared" si="12"/>
        <v>0</v>
      </c>
      <c r="AB15" s="19"/>
    </row>
    <row r="16" spans="1:28" s="20" customFormat="1" ht="18.75" customHeight="1">
      <c r="A16" s="91"/>
      <c r="B16" s="56"/>
      <c r="C16" s="64"/>
      <c r="D16" s="72"/>
      <c r="E16" s="70"/>
      <c r="F16" s="71"/>
      <c r="G16" s="73"/>
      <c r="H16" s="74"/>
      <c r="I16" s="75"/>
      <c r="J16" s="76"/>
      <c r="K16" s="77"/>
      <c r="L16" s="76"/>
      <c r="M16" s="77"/>
      <c r="N16" s="38">
        <f t="shared" si="4"/>
        <v>0</v>
      </c>
      <c r="O16" s="39">
        <f t="shared" si="4"/>
        <v>0</v>
      </c>
      <c r="P16" s="41">
        <f t="shared" si="7"/>
        <v>0</v>
      </c>
      <c r="Q16" s="15">
        <f t="shared" si="0"/>
        <v>0</v>
      </c>
      <c r="R16" s="16">
        <f t="shared" si="1"/>
        <v>0</v>
      </c>
      <c r="S16" s="22">
        <f t="shared" si="8"/>
        <v>0</v>
      </c>
      <c r="T16" s="17">
        <f t="shared" si="2"/>
        <v>0</v>
      </c>
      <c r="U16" s="22">
        <f t="shared" si="9"/>
        <v>0</v>
      </c>
      <c r="V16" s="17">
        <f t="shared" si="5"/>
        <v>0</v>
      </c>
      <c r="W16" s="17">
        <f t="shared" si="10"/>
        <v>0</v>
      </c>
      <c r="X16" s="17">
        <f t="shared" si="6"/>
        <v>0</v>
      </c>
      <c r="Y16" s="17">
        <f t="shared" si="10"/>
        <v>0</v>
      </c>
      <c r="Z16" s="22">
        <f t="shared" si="11"/>
        <v>0</v>
      </c>
      <c r="AA16" s="22">
        <f t="shared" si="12"/>
        <v>0</v>
      </c>
      <c r="AB16" s="19"/>
    </row>
    <row r="17" spans="1:28" s="20" customFormat="1" ht="18.75" customHeight="1">
      <c r="A17" s="91"/>
      <c r="B17" s="56"/>
      <c r="C17" s="64"/>
      <c r="D17" s="72"/>
      <c r="E17" s="70"/>
      <c r="F17" s="71"/>
      <c r="G17" s="73"/>
      <c r="H17" s="74"/>
      <c r="I17" s="75"/>
      <c r="J17" s="76"/>
      <c r="K17" s="77"/>
      <c r="L17" s="76"/>
      <c r="M17" s="77"/>
      <c r="N17" s="38">
        <f t="shared" si="4"/>
        <v>0</v>
      </c>
      <c r="O17" s="39">
        <f t="shared" si="4"/>
        <v>0</v>
      </c>
      <c r="P17" s="41">
        <f t="shared" si="7"/>
        <v>0</v>
      </c>
      <c r="Q17" s="15">
        <f t="shared" si="0"/>
        <v>0</v>
      </c>
      <c r="R17" s="16">
        <f t="shared" si="1"/>
        <v>0</v>
      </c>
      <c r="S17" s="22">
        <f t="shared" si="8"/>
        <v>0</v>
      </c>
      <c r="T17" s="17">
        <f t="shared" si="2"/>
        <v>0</v>
      </c>
      <c r="U17" s="22">
        <f t="shared" si="9"/>
        <v>0</v>
      </c>
      <c r="V17" s="17">
        <f t="shared" si="5"/>
        <v>0</v>
      </c>
      <c r="W17" s="17">
        <f t="shared" si="10"/>
        <v>0</v>
      </c>
      <c r="X17" s="17">
        <f t="shared" si="6"/>
        <v>0</v>
      </c>
      <c r="Y17" s="17">
        <f t="shared" si="10"/>
        <v>0</v>
      </c>
      <c r="Z17" s="22">
        <f t="shared" si="11"/>
        <v>0</v>
      </c>
      <c r="AA17" s="22">
        <f t="shared" si="12"/>
        <v>0</v>
      </c>
      <c r="AB17" s="19"/>
    </row>
    <row r="18" spans="1:28" s="20" customFormat="1" ht="18.75" customHeight="1">
      <c r="A18" s="91"/>
      <c r="B18" s="56"/>
      <c r="C18" s="64"/>
      <c r="D18" s="72"/>
      <c r="E18" s="70"/>
      <c r="F18" s="71"/>
      <c r="G18" s="73"/>
      <c r="H18" s="74"/>
      <c r="I18" s="75"/>
      <c r="J18" s="76"/>
      <c r="K18" s="77"/>
      <c r="L18" s="76"/>
      <c r="M18" s="77"/>
      <c r="N18" s="38">
        <f t="shared" si="4"/>
        <v>0</v>
      </c>
      <c r="O18" s="39">
        <f t="shared" si="4"/>
        <v>0</v>
      </c>
      <c r="P18" s="41">
        <f t="shared" si="7"/>
        <v>0</v>
      </c>
      <c r="Q18" s="15">
        <f t="shared" si="0"/>
        <v>0</v>
      </c>
      <c r="R18" s="16">
        <f t="shared" si="1"/>
        <v>0</v>
      </c>
      <c r="S18" s="22">
        <f t="shared" si="8"/>
        <v>0</v>
      </c>
      <c r="T18" s="17">
        <f t="shared" si="2"/>
        <v>0</v>
      </c>
      <c r="U18" s="22">
        <f t="shared" si="9"/>
        <v>0</v>
      </c>
      <c r="V18" s="17">
        <f t="shared" si="5"/>
        <v>0</v>
      </c>
      <c r="W18" s="17">
        <f t="shared" si="10"/>
        <v>0</v>
      </c>
      <c r="X18" s="17">
        <f t="shared" si="6"/>
        <v>0</v>
      </c>
      <c r="Y18" s="17">
        <f t="shared" si="10"/>
        <v>0</v>
      </c>
      <c r="Z18" s="22">
        <f t="shared" si="11"/>
        <v>0</v>
      </c>
      <c r="AA18" s="22">
        <f t="shared" si="12"/>
        <v>0</v>
      </c>
      <c r="AB18" s="19"/>
    </row>
    <row r="19" spans="1:28" s="20" customFormat="1" ht="18.75" customHeight="1">
      <c r="A19" s="91"/>
      <c r="B19" s="56"/>
      <c r="C19" s="64"/>
      <c r="D19" s="72"/>
      <c r="E19" s="70"/>
      <c r="F19" s="71"/>
      <c r="G19" s="73"/>
      <c r="H19" s="74"/>
      <c r="I19" s="75"/>
      <c r="J19" s="76"/>
      <c r="K19" s="77"/>
      <c r="L19" s="76"/>
      <c r="M19" s="77"/>
      <c r="N19" s="38">
        <f t="shared" si="4"/>
        <v>0</v>
      </c>
      <c r="O19" s="39">
        <f t="shared" si="4"/>
        <v>0</v>
      </c>
      <c r="P19" s="41">
        <f t="shared" si="7"/>
        <v>0</v>
      </c>
      <c r="Q19" s="15">
        <f t="shared" si="0"/>
        <v>0</v>
      </c>
      <c r="R19" s="16">
        <f t="shared" si="1"/>
        <v>0</v>
      </c>
      <c r="S19" s="22">
        <f t="shared" si="8"/>
        <v>0</v>
      </c>
      <c r="T19" s="17">
        <f t="shared" si="2"/>
        <v>0</v>
      </c>
      <c r="U19" s="22">
        <f t="shared" si="9"/>
        <v>0</v>
      </c>
      <c r="V19" s="17">
        <f t="shared" si="5"/>
        <v>0</v>
      </c>
      <c r="W19" s="17">
        <f t="shared" si="10"/>
        <v>0</v>
      </c>
      <c r="X19" s="17">
        <f t="shared" si="6"/>
        <v>0</v>
      </c>
      <c r="Y19" s="17">
        <f t="shared" si="10"/>
        <v>0</v>
      </c>
      <c r="Z19" s="22">
        <f t="shared" si="11"/>
        <v>0</v>
      </c>
      <c r="AA19" s="22">
        <f t="shared" si="12"/>
        <v>0</v>
      </c>
      <c r="AB19" s="19"/>
    </row>
    <row r="20" spans="1:28" s="20" customFormat="1" ht="18.75" customHeight="1">
      <c r="A20" s="91"/>
      <c r="B20" s="56"/>
      <c r="C20" s="64"/>
      <c r="D20" s="72"/>
      <c r="E20" s="70"/>
      <c r="F20" s="71"/>
      <c r="G20" s="73"/>
      <c r="H20" s="74"/>
      <c r="I20" s="75"/>
      <c r="J20" s="76"/>
      <c r="K20" s="77"/>
      <c r="L20" s="76"/>
      <c r="M20" s="77"/>
      <c r="N20" s="38">
        <f t="shared" si="4"/>
        <v>0</v>
      </c>
      <c r="O20" s="39">
        <f t="shared" si="4"/>
        <v>0</v>
      </c>
      <c r="P20" s="41">
        <f t="shared" si="7"/>
        <v>0</v>
      </c>
      <c r="Q20" s="15">
        <f t="shared" si="0"/>
        <v>0</v>
      </c>
      <c r="R20" s="16">
        <f t="shared" si="1"/>
        <v>0</v>
      </c>
      <c r="S20" s="22">
        <f t="shared" si="8"/>
        <v>0</v>
      </c>
      <c r="T20" s="17">
        <f t="shared" si="2"/>
        <v>0</v>
      </c>
      <c r="U20" s="22">
        <f t="shared" si="9"/>
        <v>0</v>
      </c>
      <c r="V20" s="17">
        <f t="shared" si="5"/>
        <v>0</v>
      </c>
      <c r="W20" s="17">
        <f t="shared" si="10"/>
        <v>0</v>
      </c>
      <c r="X20" s="17">
        <f t="shared" si="6"/>
        <v>0</v>
      </c>
      <c r="Y20" s="17">
        <f t="shared" si="10"/>
        <v>0</v>
      </c>
      <c r="Z20" s="22">
        <f t="shared" si="11"/>
        <v>0</v>
      </c>
      <c r="AA20" s="22">
        <f t="shared" si="12"/>
        <v>0</v>
      </c>
      <c r="AB20" s="19"/>
    </row>
    <row r="21" spans="1:28" s="20" customFormat="1" ht="18.75" customHeight="1">
      <c r="A21" s="91"/>
      <c r="B21" s="56"/>
      <c r="C21" s="64"/>
      <c r="D21" s="72"/>
      <c r="E21" s="70"/>
      <c r="F21" s="71"/>
      <c r="G21" s="73"/>
      <c r="H21" s="74"/>
      <c r="I21" s="75"/>
      <c r="J21" s="76"/>
      <c r="K21" s="77"/>
      <c r="L21" s="76"/>
      <c r="M21" s="77"/>
      <c r="N21" s="38">
        <f t="shared" si="4"/>
        <v>0</v>
      </c>
      <c r="O21" s="39">
        <f t="shared" si="4"/>
        <v>0</v>
      </c>
      <c r="P21" s="41">
        <f t="shared" si="7"/>
        <v>0</v>
      </c>
      <c r="Q21" s="15">
        <f t="shared" si="0"/>
        <v>0</v>
      </c>
      <c r="R21" s="16">
        <f t="shared" si="1"/>
        <v>0</v>
      </c>
      <c r="S21" s="22">
        <f t="shared" si="8"/>
        <v>0</v>
      </c>
      <c r="T21" s="17">
        <f t="shared" si="2"/>
        <v>0</v>
      </c>
      <c r="U21" s="22">
        <f t="shared" si="9"/>
        <v>0</v>
      </c>
      <c r="V21" s="17">
        <f t="shared" si="5"/>
        <v>0</v>
      </c>
      <c r="W21" s="17">
        <f t="shared" si="10"/>
        <v>0</v>
      </c>
      <c r="X21" s="17">
        <f t="shared" si="6"/>
        <v>0</v>
      </c>
      <c r="Y21" s="17">
        <f t="shared" si="10"/>
        <v>0</v>
      </c>
      <c r="Z21" s="22">
        <f t="shared" si="11"/>
        <v>0</v>
      </c>
      <c r="AA21" s="22">
        <f t="shared" si="12"/>
        <v>0</v>
      </c>
      <c r="AB21" s="19"/>
    </row>
    <row r="22" spans="1:28" s="20" customFormat="1" ht="18.75" customHeight="1">
      <c r="A22" s="91"/>
      <c r="B22" s="56"/>
      <c r="C22" s="78"/>
      <c r="D22" s="72"/>
      <c r="E22" s="70"/>
      <c r="F22" s="71"/>
      <c r="G22" s="73"/>
      <c r="H22" s="74"/>
      <c r="I22" s="75"/>
      <c r="J22" s="76"/>
      <c r="K22" s="77"/>
      <c r="L22" s="76"/>
      <c r="M22" s="77"/>
      <c r="N22" s="38">
        <f t="shared" si="4"/>
        <v>0</v>
      </c>
      <c r="O22" s="39">
        <f t="shared" si="4"/>
        <v>0</v>
      </c>
      <c r="P22" s="41">
        <f t="shared" si="7"/>
        <v>0</v>
      </c>
      <c r="Q22" s="15">
        <f t="shared" si="0"/>
        <v>0</v>
      </c>
      <c r="R22" s="16">
        <f t="shared" si="1"/>
        <v>0</v>
      </c>
      <c r="S22" s="22">
        <f t="shared" si="8"/>
        <v>0</v>
      </c>
      <c r="T22" s="17">
        <f t="shared" si="2"/>
        <v>0</v>
      </c>
      <c r="U22" s="22">
        <f t="shared" si="9"/>
        <v>0</v>
      </c>
      <c r="V22" s="17">
        <f t="shared" si="5"/>
        <v>0</v>
      </c>
      <c r="W22" s="17">
        <f t="shared" si="10"/>
        <v>0</v>
      </c>
      <c r="X22" s="17">
        <f t="shared" si="6"/>
        <v>0</v>
      </c>
      <c r="Y22" s="17">
        <f t="shared" si="10"/>
        <v>0</v>
      </c>
      <c r="Z22" s="22">
        <f t="shared" si="11"/>
        <v>0</v>
      </c>
      <c r="AA22" s="22">
        <f t="shared" si="12"/>
        <v>0</v>
      </c>
      <c r="AB22" s="19"/>
    </row>
    <row r="23" spans="1:28" s="20" customFormat="1" ht="18.75" customHeight="1">
      <c r="A23" s="91"/>
      <c r="B23" s="56"/>
      <c r="C23" s="78"/>
      <c r="D23" s="72"/>
      <c r="E23" s="70"/>
      <c r="F23" s="71"/>
      <c r="G23" s="73"/>
      <c r="H23" s="74"/>
      <c r="I23" s="75"/>
      <c r="J23" s="76"/>
      <c r="K23" s="77"/>
      <c r="L23" s="76"/>
      <c r="M23" s="77"/>
      <c r="N23" s="38">
        <f t="shared" si="4"/>
        <v>0</v>
      </c>
      <c r="O23" s="39">
        <f t="shared" si="4"/>
        <v>0</v>
      </c>
      <c r="P23" s="41">
        <f t="shared" si="7"/>
        <v>0</v>
      </c>
      <c r="Q23" s="15">
        <f t="shared" si="0"/>
        <v>0</v>
      </c>
      <c r="R23" s="16">
        <f t="shared" si="1"/>
        <v>0</v>
      </c>
      <c r="S23" s="22">
        <f t="shared" si="8"/>
        <v>0</v>
      </c>
      <c r="T23" s="17">
        <f t="shared" si="2"/>
        <v>0</v>
      </c>
      <c r="U23" s="22">
        <f t="shared" si="9"/>
        <v>0</v>
      </c>
      <c r="V23" s="17">
        <f t="shared" si="5"/>
        <v>0</v>
      </c>
      <c r="W23" s="17">
        <f t="shared" si="10"/>
        <v>0</v>
      </c>
      <c r="X23" s="17">
        <f t="shared" si="6"/>
        <v>0</v>
      </c>
      <c r="Y23" s="17">
        <f t="shared" si="10"/>
        <v>0</v>
      </c>
      <c r="Z23" s="22">
        <f t="shared" si="11"/>
        <v>0</v>
      </c>
      <c r="AA23" s="22">
        <f t="shared" si="12"/>
        <v>0</v>
      </c>
      <c r="AB23" s="19"/>
    </row>
    <row r="24" spans="1:28" s="20" customFormat="1" ht="18.75" customHeight="1">
      <c r="A24" s="91"/>
      <c r="B24" s="56"/>
      <c r="C24" s="78"/>
      <c r="D24" s="72"/>
      <c r="E24" s="70"/>
      <c r="F24" s="71"/>
      <c r="G24" s="73"/>
      <c r="H24" s="74"/>
      <c r="I24" s="75"/>
      <c r="J24" s="76"/>
      <c r="K24" s="77"/>
      <c r="L24" s="76"/>
      <c r="M24" s="77"/>
      <c r="N24" s="38">
        <f t="shared" si="4"/>
        <v>0</v>
      </c>
      <c r="O24" s="39">
        <f t="shared" si="4"/>
        <v>0</v>
      </c>
      <c r="P24" s="41">
        <f t="shared" si="7"/>
        <v>0</v>
      </c>
      <c r="Q24" s="15">
        <f t="shared" si="0"/>
        <v>0</v>
      </c>
      <c r="R24" s="16">
        <f t="shared" si="1"/>
        <v>0</v>
      </c>
      <c r="S24" s="22">
        <f t="shared" si="8"/>
        <v>0</v>
      </c>
      <c r="T24" s="17">
        <f t="shared" si="2"/>
        <v>0</v>
      </c>
      <c r="U24" s="22">
        <f t="shared" si="9"/>
        <v>0</v>
      </c>
      <c r="V24" s="17">
        <f t="shared" si="5"/>
        <v>0</v>
      </c>
      <c r="W24" s="17">
        <f t="shared" si="10"/>
        <v>0</v>
      </c>
      <c r="X24" s="17">
        <f t="shared" si="6"/>
        <v>0</v>
      </c>
      <c r="Y24" s="17">
        <f t="shared" si="10"/>
        <v>0</v>
      </c>
      <c r="Z24" s="22">
        <f t="shared" si="11"/>
        <v>0</v>
      </c>
      <c r="AA24" s="22">
        <f t="shared" si="12"/>
        <v>0</v>
      </c>
      <c r="AB24" s="19"/>
    </row>
    <row r="25" spans="1:28" s="20" customFormat="1" ht="18.75" customHeight="1">
      <c r="A25" s="91"/>
      <c r="B25" s="56"/>
      <c r="C25" s="78"/>
      <c r="D25" s="72"/>
      <c r="E25" s="70"/>
      <c r="F25" s="71"/>
      <c r="G25" s="73"/>
      <c r="H25" s="74"/>
      <c r="I25" s="75"/>
      <c r="J25" s="76"/>
      <c r="K25" s="77"/>
      <c r="L25" s="76"/>
      <c r="M25" s="77"/>
      <c r="N25" s="38">
        <f t="shared" si="4"/>
        <v>0</v>
      </c>
      <c r="O25" s="39">
        <f t="shared" si="4"/>
        <v>0</v>
      </c>
      <c r="P25" s="41">
        <f t="shared" si="7"/>
        <v>0</v>
      </c>
      <c r="Q25" s="15">
        <f t="shared" si="0"/>
        <v>0</v>
      </c>
      <c r="R25" s="16">
        <f t="shared" si="1"/>
        <v>0</v>
      </c>
      <c r="S25" s="22">
        <f t="shared" si="8"/>
        <v>0</v>
      </c>
      <c r="T25" s="17">
        <f t="shared" si="2"/>
        <v>0</v>
      </c>
      <c r="U25" s="22">
        <f t="shared" si="9"/>
        <v>0</v>
      </c>
      <c r="V25" s="17">
        <f t="shared" si="5"/>
        <v>0</v>
      </c>
      <c r="W25" s="17">
        <f t="shared" si="10"/>
        <v>0</v>
      </c>
      <c r="X25" s="17">
        <f t="shared" si="6"/>
        <v>0</v>
      </c>
      <c r="Y25" s="17">
        <f t="shared" si="10"/>
        <v>0</v>
      </c>
      <c r="Z25" s="22">
        <f t="shared" si="11"/>
        <v>0</v>
      </c>
      <c r="AA25" s="22">
        <f t="shared" si="12"/>
        <v>0</v>
      </c>
      <c r="AB25" s="19"/>
    </row>
    <row r="26" spans="1:28" s="20" customFormat="1" ht="18.75" customHeight="1">
      <c r="A26" s="91"/>
      <c r="B26" s="56"/>
      <c r="C26" s="78"/>
      <c r="D26" s="72"/>
      <c r="E26" s="70"/>
      <c r="F26" s="71"/>
      <c r="G26" s="73"/>
      <c r="H26" s="74"/>
      <c r="I26" s="75"/>
      <c r="J26" s="76"/>
      <c r="K26" s="77"/>
      <c r="L26" s="76"/>
      <c r="M26" s="77"/>
      <c r="N26" s="38">
        <f t="shared" si="4"/>
        <v>0</v>
      </c>
      <c r="O26" s="39">
        <f t="shared" si="4"/>
        <v>0</v>
      </c>
      <c r="P26" s="41">
        <f t="shared" si="7"/>
        <v>0</v>
      </c>
      <c r="Q26" s="15">
        <f t="shared" si="0"/>
        <v>0</v>
      </c>
      <c r="R26" s="16">
        <f t="shared" si="1"/>
        <v>0</v>
      </c>
      <c r="S26" s="22">
        <f t="shared" si="8"/>
        <v>0</v>
      </c>
      <c r="T26" s="17">
        <f t="shared" si="2"/>
        <v>0</v>
      </c>
      <c r="U26" s="22">
        <f t="shared" si="9"/>
        <v>0</v>
      </c>
      <c r="V26" s="17">
        <f t="shared" si="5"/>
        <v>0</v>
      </c>
      <c r="W26" s="17">
        <f t="shared" si="10"/>
        <v>0</v>
      </c>
      <c r="X26" s="17">
        <f t="shared" si="6"/>
        <v>0</v>
      </c>
      <c r="Y26" s="17">
        <f t="shared" si="10"/>
        <v>0</v>
      </c>
      <c r="Z26" s="22">
        <f t="shared" si="11"/>
        <v>0</v>
      </c>
      <c r="AA26" s="22">
        <f t="shared" si="12"/>
        <v>0</v>
      </c>
      <c r="AB26" s="19"/>
    </row>
    <row r="27" spans="1:28" s="20" customFormat="1" ht="18.75" customHeight="1">
      <c r="A27" s="91"/>
      <c r="B27" s="56"/>
      <c r="C27" s="78"/>
      <c r="D27" s="72"/>
      <c r="E27" s="70"/>
      <c r="F27" s="71"/>
      <c r="G27" s="73"/>
      <c r="H27" s="74"/>
      <c r="I27" s="75"/>
      <c r="J27" s="76"/>
      <c r="K27" s="77"/>
      <c r="L27" s="76"/>
      <c r="M27" s="77"/>
      <c r="N27" s="38">
        <f t="shared" si="4"/>
        <v>0</v>
      </c>
      <c r="O27" s="39">
        <f t="shared" si="4"/>
        <v>0</v>
      </c>
      <c r="P27" s="41">
        <f t="shared" si="7"/>
        <v>0</v>
      </c>
      <c r="Q27" s="15">
        <f t="shared" si="0"/>
        <v>0</v>
      </c>
      <c r="R27" s="16">
        <f t="shared" si="1"/>
        <v>0</v>
      </c>
      <c r="S27" s="22">
        <f t="shared" si="8"/>
        <v>0</v>
      </c>
      <c r="T27" s="17">
        <f t="shared" si="2"/>
        <v>0</v>
      </c>
      <c r="U27" s="22">
        <f t="shared" si="9"/>
        <v>0</v>
      </c>
      <c r="V27" s="17">
        <f t="shared" si="5"/>
        <v>0</v>
      </c>
      <c r="W27" s="17">
        <f t="shared" si="10"/>
        <v>0</v>
      </c>
      <c r="X27" s="17">
        <f t="shared" si="6"/>
        <v>0</v>
      </c>
      <c r="Y27" s="17">
        <f t="shared" si="10"/>
        <v>0</v>
      </c>
      <c r="Z27" s="22">
        <f t="shared" si="11"/>
        <v>0</v>
      </c>
      <c r="AA27" s="22">
        <f t="shared" si="12"/>
        <v>0</v>
      </c>
      <c r="AB27" s="19"/>
    </row>
    <row r="28" spans="1:28" s="20" customFormat="1" ht="18.75" customHeight="1">
      <c r="A28" s="91"/>
      <c r="B28" s="56"/>
      <c r="C28" s="78"/>
      <c r="D28" s="72"/>
      <c r="E28" s="70"/>
      <c r="F28" s="71"/>
      <c r="G28" s="73"/>
      <c r="H28" s="74"/>
      <c r="I28" s="75"/>
      <c r="J28" s="76"/>
      <c r="K28" s="77"/>
      <c r="L28" s="76"/>
      <c r="M28" s="77"/>
      <c r="N28" s="38">
        <f t="shared" si="4"/>
        <v>0</v>
      </c>
      <c r="O28" s="39">
        <f t="shared" si="4"/>
        <v>0</v>
      </c>
      <c r="P28" s="41">
        <f t="shared" si="7"/>
        <v>0</v>
      </c>
      <c r="Q28" s="15">
        <f t="shared" si="0"/>
        <v>0</v>
      </c>
      <c r="R28" s="16">
        <f t="shared" si="1"/>
        <v>0</v>
      </c>
      <c r="S28" s="22">
        <f t="shared" si="8"/>
        <v>0</v>
      </c>
      <c r="T28" s="17">
        <f t="shared" si="2"/>
        <v>0</v>
      </c>
      <c r="U28" s="22">
        <f t="shared" si="9"/>
        <v>0</v>
      </c>
      <c r="V28" s="17">
        <f t="shared" si="5"/>
        <v>0</v>
      </c>
      <c r="W28" s="17">
        <f t="shared" si="10"/>
        <v>0</v>
      </c>
      <c r="X28" s="17">
        <f t="shared" si="6"/>
        <v>0</v>
      </c>
      <c r="Y28" s="17">
        <f t="shared" si="10"/>
        <v>0</v>
      </c>
      <c r="Z28" s="22">
        <f t="shared" si="11"/>
        <v>0</v>
      </c>
      <c r="AA28" s="22">
        <f t="shared" si="12"/>
        <v>0</v>
      </c>
      <c r="AB28" s="19"/>
    </row>
    <row r="29" spans="1:28" s="20" customFormat="1" ht="18.75" customHeight="1">
      <c r="A29" s="91"/>
      <c r="B29" s="56"/>
      <c r="C29" s="78"/>
      <c r="D29" s="72"/>
      <c r="E29" s="70"/>
      <c r="F29" s="71"/>
      <c r="G29" s="73"/>
      <c r="H29" s="74"/>
      <c r="I29" s="75"/>
      <c r="J29" s="76"/>
      <c r="K29" s="77"/>
      <c r="L29" s="76"/>
      <c r="M29" s="77"/>
      <c r="N29" s="38">
        <f t="shared" si="4"/>
        <v>0</v>
      </c>
      <c r="O29" s="39">
        <f t="shared" si="4"/>
        <v>0</v>
      </c>
      <c r="P29" s="41">
        <f t="shared" si="7"/>
        <v>0</v>
      </c>
      <c r="Q29" s="15">
        <f t="shared" si="0"/>
        <v>0</v>
      </c>
      <c r="R29" s="16">
        <f t="shared" si="1"/>
        <v>0</v>
      </c>
      <c r="S29" s="22">
        <f t="shared" si="8"/>
        <v>0</v>
      </c>
      <c r="T29" s="17">
        <f t="shared" si="2"/>
        <v>0</v>
      </c>
      <c r="U29" s="22">
        <f t="shared" si="9"/>
        <v>0</v>
      </c>
      <c r="V29" s="17">
        <f t="shared" si="5"/>
        <v>0</v>
      </c>
      <c r="W29" s="17">
        <f t="shared" si="10"/>
        <v>0</v>
      </c>
      <c r="X29" s="17">
        <f t="shared" si="6"/>
        <v>0</v>
      </c>
      <c r="Y29" s="17">
        <f t="shared" si="10"/>
        <v>0</v>
      </c>
      <c r="Z29" s="22">
        <f t="shared" si="11"/>
        <v>0</v>
      </c>
      <c r="AA29" s="22">
        <f t="shared" si="12"/>
        <v>0</v>
      </c>
      <c r="AB29" s="19"/>
    </row>
    <row r="30" spans="1:28" s="20" customFormat="1" ht="18.75" customHeight="1">
      <c r="A30" s="91"/>
      <c r="B30" s="56"/>
      <c r="C30" s="78"/>
      <c r="D30" s="72"/>
      <c r="E30" s="70"/>
      <c r="F30" s="71"/>
      <c r="G30" s="73"/>
      <c r="H30" s="74"/>
      <c r="I30" s="75"/>
      <c r="J30" s="76"/>
      <c r="K30" s="77"/>
      <c r="L30" s="76"/>
      <c r="M30" s="77"/>
      <c r="N30" s="38">
        <f t="shared" si="4"/>
        <v>0</v>
      </c>
      <c r="O30" s="39">
        <f t="shared" si="4"/>
        <v>0</v>
      </c>
      <c r="P30" s="41">
        <f t="shared" si="7"/>
        <v>0</v>
      </c>
      <c r="Q30" s="15">
        <f t="shared" si="0"/>
        <v>0</v>
      </c>
      <c r="R30" s="16">
        <f t="shared" si="1"/>
        <v>0</v>
      </c>
      <c r="S30" s="22">
        <f t="shared" si="8"/>
        <v>0</v>
      </c>
      <c r="T30" s="17">
        <f t="shared" si="2"/>
        <v>0</v>
      </c>
      <c r="U30" s="22">
        <f t="shared" si="9"/>
        <v>0</v>
      </c>
      <c r="V30" s="17">
        <f t="shared" si="5"/>
        <v>0</v>
      </c>
      <c r="W30" s="17">
        <f aca="true" t="shared" si="13" ref="W30:Y31">SUM($C30*W$7)</f>
        <v>0</v>
      </c>
      <c r="X30" s="17">
        <f t="shared" si="6"/>
        <v>0</v>
      </c>
      <c r="Y30" s="17">
        <f t="shared" si="13"/>
        <v>0</v>
      </c>
      <c r="Z30" s="22">
        <f t="shared" si="11"/>
        <v>0</v>
      </c>
      <c r="AA30" s="22">
        <f t="shared" si="12"/>
        <v>0</v>
      </c>
      <c r="AB30" s="19"/>
    </row>
    <row r="31" spans="1:28" s="20" customFormat="1" ht="18.75" customHeight="1">
      <c r="A31" s="91"/>
      <c r="B31" s="56"/>
      <c r="C31" s="78"/>
      <c r="D31" s="72"/>
      <c r="E31" s="70"/>
      <c r="F31" s="71"/>
      <c r="G31" s="73"/>
      <c r="H31" s="74"/>
      <c r="I31" s="75"/>
      <c r="J31" s="76"/>
      <c r="K31" s="77"/>
      <c r="L31" s="76"/>
      <c r="M31" s="77"/>
      <c r="N31" s="38">
        <f t="shared" si="4"/>
        <v>0</v>
      </c>
      <c r="O31" s="39">
        <f t="shared" si="4"/>
        <v>0</v>
      </c>
      <c r="P31" s="41">
        <f t="shared" si="7"/>
        <v>0</v>
      </c>
      <c r="Q31" s="15">
        <f t="shared" si="0"/>
        <v>0</v>
      </c>
      <c r="R31" s="16">
        <f t="shared" si="1"/>
        <v>0</v>
      </c>
      <c r="S31" s="22">
        <f t="shared" si="8"/>
        <v>0</v>
      </c>
      <c r="T31" s="17">
        <f t="shared" si="2"/>
        <v>0</v>
      </c>
      <c r="U31" s="22">
        <f t="shared" si="9"/>
        <v>0</v>
      </c>
      <c r="V31" s="17">
        <f t="shared" si="5"/>
        <v>0</v>
      </c>
      <c r="W31" s="17">
        <f>SUM($C31*W$7)</f>
        <v>0</v>
      </c>
      <c r="X31" s="17">
        <f t="shared" si="6"/>
        <v>0</v>
      </c>
      <c r="Y31" s="17">
        <f t="shared" si="13"/>
        <v>0</v>
      </c>
      <c r="Z31" s="22">
        <f t="shared" si="11"/>
        <v>0</v>
      </c>
      <c r="AA31" s="22">
        <f t="shared" si="12"/>
        <v>0</v>
      </c>
      <c r="AB31" s="19"/>
    </row>
    <row r="32" spans="1:28" s="20" customFormat="1" ht="18.75" customHeight="1">
      <c r="A32" s="92"/>
      <c r="B32" s="56"/>
      <c r="C32" s="80"/>
      <c r="D32" s="81"/>
      <c r="E32" s="82"/>
      <c r="F32" s="83"/>
      <c r="G32" s="84"/>
      <c r="H32" s="85"/>
      <c r="I32" s="86"/>
      <c r="J32" s="87"/>
      <c r="K32" s="88"/>
      <c r="L32" s="87"/>
      <c r="M32" s="88"/>
      <c r="N32" s="38">
        <f t="shared" si="4"/>
        <v>0</v>
      </c>
      <c r="O32" s="39">
        <f t="shared" si="4"/>
        <v>0</v>
      </c>
      <c r="P32" s="41">
        <f t="shared" si="7"/>
        <v>0</v>
      </c>
      <c r="Q32" s="15">
        <f t="shared" si="0"/>
        <v>0</v>
      </c>
      <c r="R32" s="16">
        <f t="shared" si="1"/>
        <v>0</v>
      </c>
      <c r="S32" s="22">
        <f t="shared" si="8"/>
        <v>0</v>
      </c>
      <c r="T32" s="17">
        <f t="shared" si="2"/>
        <v>0</v>
      </c>
      <c r="U32" s="22">
        <f t="shared" si="9"/>
        <v>0</v>
      </c>
      <c r="V32" s="17">
        <f t="shared" si="5"/>
        <v>0</v>
      </c>
      <c r="W32" s="17">
        <f>SUM($C32*W$7)</f>
        <v>0</v>
      </c>
      <c r="X32" s="17">
        <f t="shared" si="6"/>
        <v>0</v>
      </c>
      <c r="Y32" s="17">
        <f>SUM($C32*Y$7)</f>
        <v>0</v>
      </c>
      <c r="Z32" s="22">
        <f t="shared" si="11"/>
        <v>0</v>
      </c>
      <c r="AA32" s="22">
        <f t="shared" si="12"/>
        <v>0</v>
      </c>
      <c r="AB32" s="19"/>
    </row>
    <row r="33" spans="1:28" s="20" customFormat="1" ht="20.25" customHeight="1">
      <c r="A33" s="25" t="s">
        <v>21</v>
      </c>
      <c r="B33" s="26">
        <f>COUNTIF(B8:B32,"1")</f>
        <v>5</v>
      </c>
      <c r="C33" s="27">
        <f aca="true" t="shared" si="14" ref="C33:AA33">SUM(C8:C32)</f>
        <v>20</v>
      </c>
      <c r="D33" s="28">
        <f t="shared" si="14"/>
        <v>94</v>
      </c>
      <c r="E33" s="29">
        <f t="shared" si="14"/>
        <v>153</v>
      </c>
      <c r="F33" s="30">
        <f t="shared" si="14"/>
        <v>0</v>
      </c>
      <c r="G33" s="31">
        <f t="shared" si="14"/>
        <v>0</v>
      </c>
      <c r="H33" s="32">
        <f t="shared" si="14"/>
        <v>0</v>
      </c>
      <c r="I33" s="33">
        <f t="shared" si="14"/>
        <v>0</v>
      </c>
      <c r="J33" s="34">
        <f>SUM(J8:J32)</f>
        <v>0</v>
      </c>
      <c r="K33" s="35">
        <f>SUM(K8:K32)</f>
        <v>0</v>
      </c>
      <c r="L33" s="34">
        <f t="shared" si="14"/>
        <v>0</v>
      </c>
      <c r="M33" s="35">
        <f t="shared" si="14"/>
        <v>0</v>
      </c>
      <c r="N33" s="34">
        <f t="shared" si="14"/>
        <v>94</v>
      </c>
      <c r="O33" s="33">
        <f t="shared" si="14"/>
        <v>153</v>
      </c>
      <c r="P33" s="36">
        <f>SUM(P8:P32)</f>
        <v>247</v>
      </c>
      <c r="Q33" s="37">
        <f t="shared" si="14"/>
        <v>40000</v>
      </c>
      <c r="R33" s="28">
        <f t="shared" si="14"/>
        <v>247000</v>
      </c>
      <c r="S33" s="23">
        <f t="shared" si="14"/>
        <v>287000</v>
      </c>
      <c r="T33" s="23">
        <f t="shared" si="14"/>
        <v>0</v>
      </c>
      <c r="U33" s="23">
        <f t="shared" si="14"/>
        <v>287000</v>
      </c>
      <c r="V33" s="23">
        <f t="shared" si="14"/>
        <v>100000</v>
      </c>
      <c r="W33" s="23">
        <f t="shared" si="14"/>
        <v>0</v>
      </c>
      <c r="X33" s="23">
        <f t="shared" si="14"/>
        <v>24700</v>
      </c>
      <c r="Y33" s="23">
        <f t="shared" si="14"/>
        <v>0</v>
      </c>
      <c r="Z33" s="23">
        <f t="shared" si="14"/>
        <v>124700</v>
      </c>
      <c r="AA33" s="23">
        <f t="shared" si="14"/>
        <v>411700</v>
      </c>
      <c r="AB33" s="19"/>
    </row>
    <row r="34" spans="1:28" ht="17.25" customHeight="1">
      <c r="A34" s="4"/>
      <c r="B34" s="4" t="s">
        <v>33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5">
        <f>SUM(D33:M33)</f>
        <v>247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</sheetData>
  <sheetProtection/>
  <mergeCells count="44">
    <mergeCell ref="V1:W1"/>
    <mergeCell ref="X1:AA1"/>
    <mergeCell ref="S2:T2"/>
    <mergeCell ref="X2:Z2"/>
    <mergeCell ref="A1:B1"/>
    <mergeCell ref="C1:F1"/>
    <mergeCell ref="G1:K1"/>
    <mergeCell ref="L1:U1"/>
    <mergeCell ref="A4:A7"/>
    <mergeCell ref="B4:M4"/>
    <mergeCell ref="N4:P4"/>
    <mergeCell ref="Q4:S4"/>
    <mergeCell ref="N5:N7"/>
    <mergeCell ref="O5:O7"/>
    <mergeCell ref="L6:L7"/>
    <mergeCell ref="M6:M7"/>
    <mergeCell ref="D6:D7"/>
    <mergeCell ref="E6:E7"/>
    <mergeCell ref="V4:Z4"/>
    <mergeCell ref="P5:P7"/>
    <mergeCell ref="W5:W6"/>
    <mergeCell ref="X5:X6"/>
    <mergeCell ref="Q5:Q6"/>
    <mergeCell ref="R5:R6"/>
    <mergeCell ref="S5:S6"/>
    <mergeCell ref="V5:V6"/>
    <mergeCell ref="Y5:Y6"/>
    <mergeCell ref="Z5:Z6"/>
    <mergeCell ref="AA4:AA6"/>
    <mergeCell ref="B5:B7"/>
    <mergeCell ref="C5:C7"/>
    <mergeCell ref="D5:E5"/>
    <mergeCell ref="F5:G5"/>
    <mergeCell ref="H5:I5"/>
    <mergeCell ref="J5:K5"/>
    <mergeCell ref="L5:M5"/>
    <mergeCell ref="J6:J7"/>
    <mergeCell ref="K6:K7"/>
    <mergeCell ref="F6:F7"/>
    <mergeCell ref="G6:G7"/>
    <mergeCell ref="H6:H7"/>
    <mergeCell ref="I6:I7"/>
    <mergeCell ref="T4:T6"/>
    <mergeCell ref="U4:U6"/>
  </mergeCells>
  <printOptions horizontalCentered="1" verticalCentered="1"/>
  <pageMargins left="0.31496062992125984" right="0.1968503937007874" top="0.35433070866141736" bottom="0.1968503937007874" header="0.15748031496062992" footer="0.11811023622047245"/>
  <pageSetup fitToHeight="1" fitToWidth="1" orientation="landscape" paperSize="9" scale="6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9" sqref="H19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B35"/>
  <sheetViews>
    <sheetView showGridLines="0" showZeros="0" zoomScale="80" zoomScaleNormal="80" zoomScalePageLayoutView="0" workbookViewId="0" topLeftCell="A1">
      <pane xSplit="2" ySplit="7" topLeftCell="N8" activePane="bottomRight" state="frozen"/>
      <selection pane="topLeft" activeCell="G2" sqref="G2"/>
      <selection pane="topRight" activeCell="G2" sqref="G2"/>
      <selection pane="bottomLeft" activeCell="G2" sqref="G2"/>
      <selection pane="bottomRight" activeCell="G2" sqref="G2"/>
    </sheetView>
  </sheetViews>
  <sheetFormatPr defaultColWidth="9.00390625" defaultRowHeight="13.5"/>
  <cols>
    <col min="1" max="1" width="9.125" style="2" customWidth="1"/>
    <col min="2" max="13" width="5.00390625" style="2" customWidth="1"/>
    <col min="14" max="15" width="5.625" style="21" customWidth="1"/>
    <col min="16" max="16" width="6.625" style="21" customWidth="1"/>
    <col min="17" max="27" width="9.875" style="2" customWidth="1"/>
    <col min="28" max="16384" width="9.00390625" style="2" customWidth="1"/>
  </cols>
  <sheetData>
    <row r="1" spans="1:28" s="1" customFormat="1" ht="33" customHeight="1">
      <c r="A1" s="159" t="s">
        <v>13</v>
      </c>
      <c r="B1" s="160"/>
      <c r="C1" s="161">
        <v>42073</v>
      </c>
      <c r="D1" s="162"/>
      <c r="E1" s="162"/>
      <c r="F1" s="163"/>
      <c r="G1" s="164" t="s">
        <v>186</v>
      </c>
      <c r="H1" s="165"/>
      <c r="I1" s="165"/>
      <c r="J1" s="165"/>
      <c r="K1" s="165"/>
      <c r="L1" s="166" t="s">
        <v>34</v>
      </c>
      <c r="M1" s="166"/>
      <c r="N1" s="166"/>
      <c r="O1" s="166"/>
      <c r="P1" s="166"/>
      <c r="Q1" s="166"/>
      <c r="R1" s="166"/>
      <c r="S1" s="166"/>
      <c r="T1" s="166"/>
      <c r="U1" s="166"/>
      <c r="V1" s="167" t="s">
        <v>35</v>
      </c>
      <c r="W1" s="167"/>
      <c r="X1" s="168">
        <v>41250</v>
      </c>
      <c r="Y1" s="168"/>
      <c r="Z1" s="168"/>
      <c r="AA1" s="168"/>
      <c r="AB1" s="3"/>
    </row>
    <row r="2" spans="1:28" s="10" customFormat="1" ht="24.75" customHeight="1">
      <c r="A2" s="6"/>
      <c r="B2" s="51"/>
      <c r="C2" s="8"/>
      <c r="D2" s="52" t="s">
        <v>22</v>
      </c>
      <c r="E2" s="8"/>
      <c r="F2" s="8"/>
      <c r="G2" s="8"/>
      <c r="H2" s="8"/>
      <c r="I2" s="8"/>
      <c r="J2" s="8"/>
      <c r="K2" s="8"/>
      <c r="L2" s="8"/>
      <c r="M2" s="9"/>
      <c r="N2" s="8"/>
      <c r="O2" s="8"/>
      <c r="P2" s="8"/>
      <c r="Q2" s="8"/>
      <c r="R2" s="53" t="s">
        <v>27</v>
      </c>
      <c r="S2" s="136" t="s">
        <v>48</v>
      </c>
      <c r="T2" s="136"/>
      <c r="U2" s="52" t="s">
        <v>28</v>
      </c>
      <c r="V2" s="52"/>
      <c r="W2" s="54" t="s">
        <v>29</v>
      </c>
      <c r="X2" s="137" t="s">
        <v>49</v>
      </c>
      <c r="Y2" s="137"/>
      <c r="Z2" s="137"/>
      <c r="AA2" s="52" t="s">
        <v>30</v>
      </c>
      <c r="AB2" s="8"/>
    </row>
    <row r="3" spans="1:28" s="10" customFormat="1" ht="7.5" customHeight="1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8"/>
      <c r="O3" s="8"/>
      <c r="P3" s="8"/>
      <c r="Q3" s="8"/>
      <c r="S3" s="48"/>
      <c r="T3" s="49"/>
      <c r="U3" s="8"/>
      <c r="V3" s="8"/>
      <c r="W3" s="47"/>
      <c r="X3" s="50"/>
      <c r="Y3" s="50"/>
      <c r="Z3" s="50"/>
      <c r="AA3" s="8"/>
      <c r="AB3" s="8"/>
    </row>
    <row r="4" spans="1:28" s="12" customFormat="1" ht="21" customHeight="1" thickBot="1">
      <c r="A4" s="138" t="s">
        <v>9</v>
      </c>
      <c r="B4" s="141" t="s">
        <v>10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3"/>
      <c r="N4" s="144" t="s">
        <v>0</v>
      </c>
      <c r="O4" s="145"/>
      <c r="P4" s="146"/>
      <c r="Q4" s="147" t="s">
        <v>4</v>
      </c>
      <c r="R4" s="148"/>
      <c r="S4" s="149"/>
      <c r="T4" s="150" t="s">
        <v>19</v>
      </c>
      <c r="U4" s="153" t="s">
        <v>20</v>
      </c>
      <c r="V4" s="147" t="s">
        <v>24</v>
      </c>
      <c r="W4" s="148"/>
      <c r="X4" s="148"/>
      <c r="Y4" s="148"/>
      <c r="Z4" s="149"/>
      <c r="AA4" s="119" t="s">
        <v>25</v>
      </c>
      <c r="AB4" s="11"/>
    </row>
    <row r="5" spans="1:28" s="14" customFormat="1" ht="39" customHeight="1">
      <c r="A5" s="139"/>
      <c r="B5" s="123" t="s">
        <v>32</v>
      </c>
      <c r="C5" s="123" t="s">
        <v>15</v>
      </c>
      <c r="D5" s="126" t="s">
        <v>16</v>
      </c>
      <c r="E5" s="127"/>
      <c r="F5" s="128" t="s">
        <v>17</v>
      </c>
      <c r="G5" s="127"/>
      <c r="H5" s="128" t="s">
        <v>23</v>
      </c>
      <c r="I5" s="129"/>
      <c r="J5" s="128" t="s">
        <v>11</v>
      </c>
      <c r="K5" s="129"/>
      <c r="L5" s="128" t="s">
        <v>12</v>
      </c>
      <c r="M5" s="129"/>
      <c r="N5" s="130" t="s">
        <v>2</v>
      </c>
      <c r="O5" s="133" t="s">
        <v>3</v>
      </c>
      <c r="P5" s="156" t="s">
        <v>31</v>
      </c>
      <c r="Q5" s="115" t="s">
        <v>18</v>
      </c>
      <c r="R5" s="117" t="s">
        <v>14</v>
      </c>
      <c r="S5" s="119" t="s">
        <v>1</v>
      </c>
      <c r="T5" s="151"/>
      <c r="U5" s="154"/>
      <c r="V5" s="121" t="s">
        <v>5</v>
      </c>
      <c r="W5" s="121" t="s">
        <v>6</v>
      </c>
      <c r="X5" s="121" t="s">
        <v>8</v>
      </c>
      <c r="Y5" s="109"/>
      <c r="Z5" s="111" t="s">
        <v>7</v>
      </c>
      <c r="AA5" s="122"/>
      <c r="AB5" s="13"/>
    </row>
    <row r="6" spans="1:28" s="14" customFormat="1" ht="23.25" customHeight="1">
      <c r="A6" s="139"/>
      <c r="B6" s="124"/>
      <c r="C6" s="124"/>
      <c r="D6" s="112" t="s">
        <v>2</v>
      </c>
      <c r="E6" s="107" t="s">
        <v>3</v>
      </c>
      <c r="F6" s="105" t="s">
        <v>2</v>
      </c>
      <c r="G6" s="107" t="s">
        <v>3</v>
      </c>
      <c r="H6" s="105" t="s">
        <v>2</v>
      </c>
      <c r="I6" s="107" t="s">
        <v>3</v>
      </c>
      <c r="J6" s="105" t="s">
        <v>2</v>
      </c>
      <c r="K6" s="107" t="s">
        <v>3</v>
      </c>
      <c r="L6" s="105" t="s">
        <v>2</v>
      </c>
      <c r="M6" s="107" t="s">
        <v>3</v>
      </c>
      <c r="N6" s="131"/>
      <c r="O6" s="134"/>
      <c r="P6" s="157"/>
      <c r="Q6" s="116"/>
      <c r="R6" s="118"/>
      <c r="S6" s="120"/>
      <c r="T6" s="152"/>
      <c r="U6" s="155"/>
      <c r="V6" s="121"/>
      <c r="W6" s="121"/>
      <c r="X6" s="121"/>
      <c r="Y6" s="110"/>
      <c r="Z6" s="111"/>
      <c r="AA6" s="120"/>
      <c r="AB6" s="13"/>
    </row>
    <row r="7" spans="1:28" s="14" customFormat="1" ht="36.75" customHeight="1" thickBot="1">
      <c r="A7" s="140"/>
      <c r="B7" s="125"/>
      <c r="C7" s="125"/>
      <c r="D7" s="113"/>
      <c r="E7" s="114"/>
      <c r="F7" s="106"/>
      <c r="G7" s="108"/>
      <c r="H7" s="106"/>
      <c r="I7" s="108"/>
      <c r="J7" s="106"/>
      <c r="K7" s="108"/>
      <c r="L7" s="106"/>
      <c r="M7" s="108"/>
      <c r="N7" s="132"/>
      <c r="O7" s="135"/>
      <c r="P7" s="158"/>
      <c r="Q7" s="42">
        <v>2000</v>
      </c>
      <c r="R7" s="43">
        <v>1000</v>
      </c>
      <c r="S7" s="44" t="s">
        <v>26</v>
      </c>
      <c r="T7" s="45">
        <v>750</v>
      </c>
      <c r="U7" s="46" t="s">
        <v>26</v>
      </c>
      <c r="V7" s="89">
        <v>5000</v>
      </c>
      <c r="W7" s="90">
        <v>1000</v>
      </c>
      <c r="X7" s="89">
        <v>1200</v>
      </c>
      <c r="Y7" s="89"/>
      <c r="Z7" s="46" t="s">
        <v>26</v>
      </c>
      <c r="AA7" s="46" t="s">
        <v>26</v>
      </c>
      <c r="AB7" s="13"/>
    </row>
    <row r="8" spans="1:28" s="20" customFormat="1" ht="18.75" customHeight="1">
      <c r="A8" s="55" t="s">
        <v>36</v>
      </c>
      <c r="B8" s="56">
        <v>1</v>
      </c>
      <c r="C8" s="57">
        <v>5</v>
      </c>
      <c r="D8" s="58">
        <v>33</v>
      </c>
      <c r="E8" s="59">
        <v>47</v>
      </c>
      <c r="F8" s="60"/>
      <c r="G8" s="61"/>
      <c r="H8" s="62"/>
      <c r="I8" s="61"/>
      <c r="J8" s="63"/>
      <c r="K8" s="61"/>
      <c r="L8" s="63"/>
      <c r="M8" s="61"/>
      <c r="N8" s="38">
        <f>D8+F8+H8+J8+L8</f>
        <v>33</v>
      </c>
      <c r="O8" s="39">
        <f>E8+G8+I8+K8+M8</f>
        <v>47</v>
      </c>
      <c r="P8" s="40">
        <f>SUM(N8:O8)</f>
        <v>80</v>
      </c>
      <c r="Q8" s="15">
        <f aca="true" t="shared" si="0" ref="Q8:Q32">SUM(C8*Q$7)</f>
        <v>10000</v>
      </c>
      <c r="R8" s="16">
        <f aca="true" t="shared" si="1" ref="R8:R32">SUM(P8*R$7)</f>
        <v>80000</v>
      </c>
      <c r="S8" s="22">
        <f>SUM(Q8:R8)</f>
        <v>90000</v>
      </c>
      <c r="T8" s="17">
        <f aca="true" t="shared" si="2" ref="T8:T32">SUM(F8:G8,L8:M8)*T$7</f>
        <v>0</v>
      </c>
      <c r="U8" s="22">
        <f>SUM(S8:T8)</f>
        <v>90000</v>
      </c>
      <c r="V8" s="17">
        <f>SUM(B8*V$7)</f>
        <v>5000</v>
      </c>
      <c r="W8" s="17">
        <f aca="true" t="shared" si="3" ref="W8:Y9">SUM($C8*W$7)</f>
        <v>5000</v>
      </c>
      <c r="X8" s="18">
        <f>SUM($P8*X$7)</f>
        <v>96000</v>
      </c>
      <c r="Y8" s="18">
        <f t="shared" si="3"/>
        <v>0</v>
      </c>
      <c r="Z8" s="24">
        <f>SUM(V8:Y8)</f>
        <v>106000</v>
      </c>
      <c r="AA8" s="22">
        <f>U8+Z8</f>
        <v>196000</v>
      </c>
      <c r="AB8" s="19"/>
    </row>
    <row r="9" spans="1:28" s="20" customFormat="1" ht="18.75" customHeight="1">
      <c r="A9" s="55" t="s">
        <v>37</v>
      </c>
      <c r="B9" s="56">
        <v>1</v>
      </c>
      <c r="C9" s="64">
        <v>5</v>
      </c>
      <c r="D9" s="65">
        <v>29</v>
      </c>
      <c r="E9" s="66">
        <v>30</v>
      </c>
      <c r="F9" s="67"/>
      <c r="G9" s="68"/>
      <c r="H9" s="69"/>
      <c r="I9" s="70"/>
      <c r="J9" s="71"/>
      <c r="K9" s="72"/>
      <c r="L9" s="71"/>
      <c r="M9" s="72"/>
      <c r="N9" s="38">
        <f aca="true" t="shared" si="4" ref="N9:O32">D9+F9+H9+J9+L9</f>
        <v>29</v>
      </c>
      <c r="O9" s="39">
        <f t="shared" si="4"/>
        <v>30</v>
      </c>
      <c r="P9" s="41">
        <f>SUM(N9:O9)</f>
        <v>59</v>
      </c>
      <c r="Q9" s="15">
        <f t="shared" si="0"/>
        <v>10000</v>
      </c>
      <c r="R9" s="16">
        <f t="shared" si="1"/>
        <v>59000</v>
      </c>
      <c r="S9" s="22">
        <f>SUM(Q9:R9)</f>
        <v>69000</v>
      </c>
      <c r="T9" s="17">
        <f t="shared" si="2"/>
        <v>0</v>
      </c>
      <c r="U9" s="22">
        <f>SUM(S9:T9)</f>
        <v>69000</v>
      </c>
      <c r="V9" s="17">
        <f aca="true" t="shared" si="5" ref="V9:V32">SUM(B9*V$7)</f>
        <v>5000</v>
      </c>
      <c r="W9" s="17">
        <f t="shared" si="3"/>
        <v>5000</v>
      </c>
      <c r="X9" s="17">
        <f aca="true" t="shared" si="6" ref="X9:X32">SUM($P9*X$7)</f>
        <v>70800</v>
      </c>
      <c r="Y9" s="17">
        <f t="shared" si="3"/>
        <v>0</v>
      </c>
      <c r="Z9" s="22">
        <f>SUM(V9:Y9)</f>
        <v>80800</v>
      </c>
      <c r="AA9" s="22">
        <f>U9+Z9</f>
        <v>149800</v>
      </c>
      <c r="AB9" s="19"/>
    </row>
    <row r="10" spans="1:28" s="20" customFormat="1" ht="18.75" customHeight="1">
      <c r="A10" s="55" t="s">
        <v>38</v>
      </c>
      <c r="B10" s="56">
        <v>1</v>
      </c>
      <c r="C10" s="64">
        <v>5</v>
      </c>
      <c r="D10" s="65">
        <v>30</v>
      </c>
      <c r="E10" s="66">
        <v>51</v>
      </c>
      <c r="F10" s="67"/>
      <c r="G10" s="68"/>
      <c r="H10" s="69"/>
      <c r="I10" s="70"/>
      <c r="J10" s="71"/>
      <c r="K10" s="72"/>
      <c r="L10" s="71"/>
      <c r="M10" s="72"/>
      <c r="N10" s="38">
        <f t="shared" si="4"/>
        <v>30</v>
      </c>
      <c r="O10" s="39">
        <f t="shared" si="4"/>
        <v>51</v>
      </c>
      <c r="P10" s="41">
        <f aca="true" t="shared" si="7" ref="P10:P32">SUM(N10:O10)</f>
        <v>81</v>
      </c>
      <c r="Q10" s="15">
        <f t="shared" si="0"/>
        <v>10000</v>
      </c>
      <c r="R10" s="16">
        <f t="shared" si="1"/>
        <v>81000</v>
      </c>
      <c r="S10" s="22">
        <f aca="true" t="shared" si="8" ref="S10:S32">SUM(Q10:R10)</f>
        <v>91000</v>
      </c>
      <c r="T10" s="17">
        <f t="shared" si="2"/>
        <v>0</v>
      </c>
      <c r="U10" s="22">
        <f aca="true" t="shared" si="9" ref="U10:U32">SUM(S10:T10)</f>
        <v>91000</v>
      </c>
      <c r="V10" s="17">
        <f t="shared" si="5"/>
        <v>5000</v>
      </c>
      <c r="W10" s="17">
        <f aca="true" t="shared" si="10" ref="W10:Y29">SUM($C10*W$7)</f>
        <v>5000</v>
      </c>
      <c r="X10" s="17">
        <f t="shared" si="6"/>
        <v>97200</v>
      </c>
      <c r="Y10" s="17">
        <f t="shared" si="10"/>
        <v>0</v>
      </c>
      <c r="Z10" s="22">
        <f aca="true" t="shared" si="11" ref="Z10:Z32">SUM(V10:Y10)</f>
        <v>107200</v>
      </c>
      <c r="AA10" s="22">
        <f aca="true" t="shared" si="12" ref="AA10:AA32">U10+Z10</f>
        <v>198200</v>
      </c>
      <c r="AB10" s="19"/>
    </row>
    <row r="11" spans="1:28" s="20" customFormat="1" ht="18.75" customHeight="1">
      <c r="A11" s="55" t="s">
        <v>39</v>
      </c>
      <c r="B11" s="56">
        <v>1</v>
      </c>
      <c r="C11" s="64">
        <v>3</v>
      </c>
      <c r="D11" s="65">
        <v>15</v>
      </c>
      <c r="E11" s="66">
        <v>13</v>
      </c>
      <c r="F11" s="67"/>
      <c r="G11" s="68"/>
      <c r="H11" s="69"/>
      <c r="I11" s="70"/>
      <c r="J11" s="71"/>
      <c r="K11" s="72"/>
      <c r="L11" s="71"/>
      <c r="M11" s="72"/>
      <c r="N11" s="38">
        <f t="shared" si="4"/>
        <v>15</v>
      </c>
      <c r="O11" s="39">
        <f t="shared" si="4"/>
        <v>13</v>
      </c>
      <c r="P11" s="41">
        <f t="shared" si="7"/>
        <v>28</v>
      </c>
      <c r="Q11" s="15">
        <f t="shared" si="0"/>
        <v>6000</v>
      </c>
      <c r="R11" s="16">
        <f t="shared" si="1"/>
        <v>28000</v>
      </c>
      <c r="S11" s="22">
        <f t="shared" si="8"/>
        <v>34000</v>
      </c>
      <c r="T11" s="17">
        <f t="shared" si="2"/>
        <v>0</v>
      </c>
      <c r="U11" s="22">
        <f t="shared" si="9"/>
        <v>34000</v>
      </c>
      <c r="V11" s="17">
        <f t="shared" si="5"/>
        <v>5000</v>
      </c>
      <c r="W11" s="17">
        <f t="shared" si="10"/>
        <v>3000</v>
      </c>
      <c r="X11" s="17">
        <f t="shared" si="6"/>
        <v>33600</v>
      </c>
      <c r="Y11" s="17">
        <f t="shared" si="10"/>
        <v>0</v>
      </c>
      <c r="Z11" s="22">
        <f t="shared" si="11"/>
        <v>41600</v>
      </c>
      <c r="AA11" s="22">
        <f t="shared" si="12"/>
        <v>75600</v>
      </c>
      <c r="AB11" s="19"/>
    </row>
    <row r="12" spans="1:28" s="20" customFormat="1" ht="18.75" customHeight="1">
      <c r="A12" s="55" t="s">
        <v>40</v>
      </c>
      <c r="B12" s="56">
        <v>1</v>
      </c>
      <c r="C12" s="64">
        <v>4</v>
      </c>
      <c r="D12" s="65">
        <v>14</v>
      </c>
      <c r="E12" s="66">
        <v>10</v>
      </c>
      <c r="F12" s="67"/>
      <c r="G12" s="68"/>
      <c r="H12" s="69"/>
      <c r="I12" s="70"/>
      <c r="J12" s="71"/>
      <c r="K12" s="72"/>
      <c r="L12" s="71"/>
      <c r="M12" s="72"/>
      <c r="N12" s="38">
        <f t="shared" si="4"/>
        <v>14</v>
      </c>
      <c r="O12" s="39">
        <f t="shared" si="4"/>
        <v>10</v>
      </c>
      <c r="P12" s="41">
        <f t="shared" si="7"/>
        <v>24</v>
      </c>
      <c r="Q12" s="15">
        <f t="shared" si="0"/>
        <v>8000</v>
      </c>
      <c r="R12" s="16">
        <f t="shared" si="1"/>
        <v>24000</v>
      </c>
      <c r="S12" s="22">
        <f t="shared" si="8"/>
        <v>32000</v>
      </c>
      <c r="T12" s="17">
        <f t="shared" si="2"/>
        <v>0</v>
      </c>
      <c r="U12" s="22">
        <f t="shared" si="9"/>
        <v>32000</v>
      </c>
      <c r="V12" s="17">
        <f t="shared" si="5"/>
        <v>5000</v>
      </c>
      <c r="W12" s="17">
        <f t="shared" si="10"/>
        <v>4000</v>
      </c>
      <c r="X12" s="17">
        <f t="shared" si="6"/>
        <v>28800</v>
      </c>
      <c r="Y12" s="17">
        <f t="shared" si="10"/>
        <v>0</v>
      </c>
      <c r="Z12" s="22">
        <f t="shared" si="11"/>
        <v>37800</v>
      </c>
      <c r="AA12" s="22">
        <f t="shared" si="12"/>
        <v>69800</v>
      </c>
      <c r="AB12" s="19"/>
    </row>
    <row r="13" spans="1:28" s="20" customFormat="1" ht="18.75" customHeight="1">
      <c r="A13" s="55" t="s">
        <v>41</v>
      </c>
      <c r="B13" s="56">
        <v>1</v>
      </c>
      <c r="C13" s="64">
        <v>5</v>
      </c>
      <c r="D13" s="65">
        <v>23</v>
      </c>
      <c r="E13" s="66">
        <v>24</v>
      </c>
      <c r="F13" s="67"/>
      <c r="G13" s="68"/>
      <c r="H13" s="69"/>
      <c r="I13" s="70"/>
      <c r="J13" s="71"/>
      <c r="K13" s="72"/>
      <c r="L13" s="71"/>
      <c r="M13" s="72"/>
      <c r="N13" s="38">
        <f t="shared" si="4"/>
        <v>23</v>
      </c>
      <c r="O13" s="39">
        <f t="shared" si="4"/>
        <v>24</v>
      </c>
      <c r="P13" s="41">
        <f t="shared" si="7"/>
        <v>47</v>
      </c>
      <c r="Q13" s="15">
        <f t="shared" si="0"/>
        <v>10000</v>
      </c>
      <c r="R13" s="16">
        <f t="shared" si="1"/>
        <v>47000</v>
      </c>
      <c r="S13" s="22">
        <f t="shared" si="8"/>
        <v>57000</v>
      </c>
      <c r="T13" s="17">
        <f t="shared" si="2"/>
        <v>0</v>
      </c>
      <c r="U13" s="22">
        <f t="shared" si="9"/>
        <v>57000</v>
      </c>
      <c r="V13" s="17">
        <f t="shared" si="5"/>
        <v>5000</v>
      </c>
      <c r="W13" s="17">
        <f t="shared" si="10"/>
        <v>5000</v>
      </c>
      <c r="X13" s="17">
        <f t="shared" si="6"/>
        <v>56400</v>
      </c>
      <c r="Y13" s="17">
        <f t="shared" si="10"/>
        <v>0</v>
      </c>
      <c r="Z13" s="22">
        <f t="shared" si="11"/>
        <v>66400</v>
      </c>
      <c r="AA13" s="22">
        <f t="shared" si="12"/>
        <v>123400</v>
      </c>
      <c r="AB13" s="19"/>
    </row>
    <row r="14" spans="1:28" s="20" customFormat="1" ht="18.75" customHeight="1">
      <c r="A14" s="55" t="s">
        <v>42</v>
      </c>
      <c r="B14" s="56">
        <v>1</v>
      </c>
      <c r="C14" s="64">
        <v>5</v>
      </c>
      <c r="D14" s="72">
        <v>34</v>
      </c>
      <c r="E14" s="70">
        <v>54</v>
      </c>
      <c r="F14" s="71"/>
      <c r="G14" s="73"/>
      <c r="H14" s="74"/>
      <c r="I14" s="75"/>
      <c r="J14" s="76"/>
      <c r="K14" s="77"/>
      <c r="L14" s="76"/>
      <c r="M14" s="77"/>
      <c r="N14" s="38">
        <f t="shared" si="4"/>
        <v>34</v>
      </c>
      <c r="O14" s="39">
        <f t="shared" si="4"/>
        <v>54</v>
      </c>
      <c r="P14" s="41">
        <f t="shared" si="7"/>
        <v>88</v>
      </c>
      <c r="Q14" s="15">
        <f t="shared" si="0"/>
        <v>10000</v>
      </c>
      <c r="R14" s="16">
        <f t="shared" si="1"/>
        <v>88000</v>
      </c>
      <c r="S14" s="22">
        <f t="shared" si="8"/>
        <v>98000</v>
      </c>
      <c r="T14" s="17">
        <f t="shared" si="2"/>
        <v>0</v>
      </c>
      <c r="U14" s="22">
        <f t="shared" si="9"/>
        <v>98000</v>
      </c>
      <c r="V14" s="17">
        <f t="shared" si="5"/>
        <v>5000</v>
      </c>
      <c r="W14" s="17">
        <f t="shared" si="10"/>
        <v>5000</v>
      </c>
      <c r="X14" s="17">
        <f t="shared" si="6"/>
        <v>105600</v>
      </c>
      <c r="Y14" s="17">
        <f t="shared" si="10"/>
        <v>0</v>
      </c>
      <c r="Z14" s="22">
        <f t="shared" si="11"/>
        <v>115600</v>
      </c>
      <c r="AA14" s="22">
        <f t="shared" si="12"/>
        <v>213600</v>
      </c>
      <c r="AB14" s="19"/>
    </row>
    <row r="15" spans="1:28" s="20" customFormat="1" ht="18.75" customHeight="1">
      <c r="A15" s="55" t="s">
        <v>43</v>
      </c>
      <c r="B15" s="56">
        <v>1</v>
      </c>
      <c r="C15" s="64">
        <v>4</v>
      </c>
      <c r="D15" s="72">
        <v>14</v>
      </c>
      <c r="E15" s="70">
        <v>17</v>
      </c>
      <c r="F15" s="71"/>
      <c r="G15" s="73"/>
      <c r="H15" s="74"/>
      <c r="I15" s="75"/>
      <c r="J15" s="76"/>
      <c r="K15" s="77"/>
      <c r="L15" s="76"/>
      <c r="M15" s="77"/>
      <c r="N15" s="38">
        <f t="shared" si="4"/>
        <v>14</v>
      </c>
      <c r="O15" s="39">
        <f t="shared" si="4"/>
        <v>17</v>
      </c>
      <c r="P15" s="41">
        <f t="shared" si="7"/>
        <v>31</v>
      </c>
      <c r="Q15" s="15">
        <f t="shared" si="0"/>
        <v>8000</v>
      </c>
      <c r="R15" s="16">
        <f t="shared" si="1"/>
        <v>31000</v>
      </c>
      <c r="S15" s="22">
        <f t="shared" si="8"/>
        <v>39000</v>
      </c>
      <c r="T15" s="17">
        <f t="shared" si="2"/>
        <v>0</v>
      </c>
      <c r="U15" s="22">
        <f t="shared" si="9"/>
        <v>39000</v>
      </c>
      <c r="V15" s="17">
        <f t="shared" si="5"/>
        <v>5000</v>
      </c>
      <c r="W15" s="17">
        <f t="shared" si="10"/>
        <v>4000</v>
      </c>
      <c r="X15" s="17">
        <f t="shared" si="6"/>
        <v>37200</v>
      </c>
      <c r="Y15" s="17">
        <f t="shared" si="10"/>
        <v>0</v>
      </c>
      <c r="Z15" s="22">
        <f t="shared" si="11"/>
        <v>46200</v>
      </c>
      <c r="AA15" s="22">
        <f t="shared" si="12"/>
        <v>85200</v>
      </c>
      <c r="AB15" s="19"/>
    </row>
    <row r="16" spans="1:28" s="20" customFormat="1" ht="18.75" customHeight="1">
      <c r="A16" s="55" t="s">
        <v>44</v>
      </c>
      <c r="B16" s="56">
        <v>1</v>
      </c>
      <c r="C16" s="64">
        <v>4</v>
      </c>
      <c r="D16" s="72">
        <v>14</v>
      </c>
      <c r="E16" s="70">
        <v>20</v>
      </c>
      <c r="F16" s="71"/>
      <c r="G16" s="73"/>
      <c r="H16" s="74"/>
      <c r="I16" s="75"/>
      <c r="J16" s="76"/>
      <c r="K16" s="77"/>
      <c r="L16" s="76"/>
      <c r="M16" s="77"/>
      <c r="N16" s="38">
        <f t="shared" si="4"/>
        <v>14</v>
      </c>
      <c r="O16" s="39">
        <f t="shared" si="4"/>
        <v>20</v>
      </c>
      <c r="P16" s="41">
        <f t="shared" si="7"/>
        <v>34</v>
      </c>
      <c r="Q16" s="15">
        <f t="shared" si="0"/>
        <v>8000</v>
      </c>
      <c r="R16" s="16">
        <f t="shared" si="1"/>
        <v>34000</v>
      </c>
      <c r="S16" s="22">
        <f t="shared" si="8"/>
        <v>42000</v>
      </c>
      <c r="T16" s="17">
        <f t="shared" si="2"/>
        <v>0</v>
      </c>
      <c r="U16" s="22">
        <f t="shared" si="9"/>
        <v>42000</v>
      </c>
      <c r="V16" s="17">
        <f t="shared" si="5"/>
        <v>5000</v>
      </c>
      <c r="W16" s="17">
        <f t="shared" si="10"/>
        <v>4000</v>
      </c>
      <c r="X16" s="17">
        <f t="shared" si="6"/>
        <v>40800</v>
      </c>
      <c r="Y16" s="17">
        <f t="shared" si="10"/>
        <v>0</v>
      </c>
      <c r="Z16" s="22">
        <f t="shared" si="11"/>
        <v>49800</v>
      </c>
      <c r="AA16" s="22">
        <f t="shared" si="12"/>
        <v>91800</v>
      </c>
      <c r="AB16" s="19"/>
    </row>
    <row r="17" spans="1:28" s="20" customFormat="1" ht="18.75" customHeight="1">
      <c r="A17" s="55" t="s">
        <v>45</v>
      </c>
      <c r="B17" s="56">
        <v>1</v>
      </c>
      <c r="C17" s="64">
        <v>4</v>
      </c>
      <c r="D17" s="72">
        <v>16</v>
      </c>
      <c r="E17" s="70">
        <v>11</v>
      </c>
      <c r="F17" s="71"/>
      <c r="G17" s="73"/>
      <c r="H17" s="74"/>
      <c r="I17" s="75"/>
      <c r="J17" s="76"/>
      <c r="K17" s="77"/>
      <c r="L17" s="76"/>
      <c r="M17" s="77"/>
      <c r="N17" s="38">
        <f t="shared" si="4"/>
        <v>16</v>
      </c>
      <c r="O17" s="39">
        <f t="shared" si="4"/>
        <v>11</v>
      </c>
      <c r="P17" s="41">
        <f t="shared" si="7"/>
        <v>27</v>
      </c>
      <c r="Q17" s="15">
        <f t="shared" si="0"/>
        <v>8000</v>
      </c>
      <c r="R17" s="16">
        <f t="shared" si="1"/>
        <v>27000</v>
      </c>
      <c r="S17" s="22">
        <f t="shared" si="8"/>
        <v>35000</v>
      </c>
      <c r="T17" s="17">
        <f t="shared" si="2"/>
        <v>0</v>
      </c>
      <c r="U17" s="22">
        <f t="shared" si="9"/>
        <v>35000</v>
      </c>
      <c r="V17" s="17">
        <f t="shared" si="5"/>
        <v>5000</v>
      </c>
      <c r="W17" s="17">
        <f t="shared" si="10"/>
        <v>4000</v>
      </c>
      <c r="X17" s="17">
        <f t="shared" si="6"/>
        <v>32400</v>
      </c>
      <c r="Y17" s="17">
        <f t="shared" si="10"/>
        <v>0</v>
      </c>
      <c r="Z17" s="22">
        <f t="shared" si="11"/>
        <v>41400</v>
      </c>
      <c r="AA17" s="22">
        <f t="shared" si="12"/>
        <v>76400</v>
      </c>
      <c r="AB17" s="19"/>
    </row>
    <row r="18" spans="1:28" s="20" customFormat="1" ht="18.75" customHeight="1">
      <c r="A18" s="55" t="s">
        <v>46</v>
      </c>
      <c r="B18" s="56">
        <v>1</v>
      </c>
      <c r="C18" s="64">
        <v>4</v>
      </c>
      <c r="D18" s="72">
        <v>21</v>
      </c>
      <c r="E18" s="70">
        <v>24</v>
      </c>
      <c r="F18" s="71"/>
      <c r="G18" s="73"/>
      <c r="H18" s="74"/>
      <c r="I18" s="75"/>
      <c r="J18" s="76"/>
      <c r="K18" s="77"/>
      <c r="L18" s="76"/>
      <c r="M18" s="77"/>
      <c r="N18" s="38">
        <f t="shared" si="4"/>
        <v>21</v>
      </c>
      <c r="O18" s="39">
        <f t="shared" si="4"/>
        <v>24</v>
      </c>
      <c r="P18" s="41">
        <f t="shared" si="7"/>
        <v>45</v>
      </c>
      <c r="Q18" s="15">
        <f t="shared" si="0"/>
        <v>8000</v>
      </c>
      <c r="R18" s="16">
        <f t="shared" si="1"/>
        <v>45000</v>
      </c>
      <c r="S18" s="22">
        <f t="shared" si="8"/>
        <v>53000</v>
      </c>
      <c r="T18" s="17">
        <f t="shared" si="2"/>
        <v>0</v>
      </c>
      <c r="U18" s="22">
        <f t="shared" si="9"/>
        <v>53000</v>
      </c>
      <c r="V18" s="17">
        <f t="shared" si="5"/>
        <v>5000</v>
      </c>
      <c r="W18" s="17">
        <f t="shared" si="10"/>
        <v>4000</v>
      </c>
      <c r="X18" s="17">
        <f t="shared" si="6"/>
        <v>54000</v>
      </c>
      <c r="Y18" s="17">
        <f t="shared" si="10"/>
        <v>0</v>
      </c>
      <c r="Z18" s="22">
        <f t="shared" si="11"/>
        <v>63000</v>
      </c>
      <c r="AA18" s="22">
        <f t="shared" si="12"/>
        <v>116000</v>
      </c>
      <c r="AB18" s="19"/>
    </row>
    <row r="19" spans="1:28" s="20" customFormat="1" ht="18.75" customHeight="1">
      <c r="A19" s="55" t="s">
        <v>47</v>
      </c>
      <c r="B19" s="56">
        <v>1</v>
      </c>
      <c r="C19" s="64">
        <v>5</v>
      </c>
      <c r="D19" s="72">
        <v>34</v>
      </c>
      <c r="E19" s="70">
        <v>39</v>
      </c>
      <c r="F19" s="71"/>
      <c r="G19" s="73"/>
      <c r="H19" s="74"/>
      <c r="I19" s="75"/>
      <c r="J19" s="76"/>
      <c r="K19" s="77"/>
      <c r="L19" s="76"/>
      <c r="M19" s="77"/>
      <c r="N19" s="38">
        <f t="shared" si="4"/>
        <v>34</v>
      </c>
      <c r="O19" s="39">
        <f t="shared" si="4"/>
        <v>39</v>
      </c>
      <c r="P19" s="41">
        <f t="shared" si="7"/>
        <v>73</v>
      </c>
      <c r="Q19" s="15">
        <f t="shared" si="0"/>
        <v>10000</v>
      </c>
      <c r="R19" s="16">
        <f t="shared" si="1"/>
        <v>73000</v>
      </c>
      <c r="S19" s="22">
        <f t="shared" si="8"/>
        <v>83000</v>
      </c>
      <c r="T19" s="17">
        <f t="shared" si="2"/>
        <v>0</v>
      </c>
      <c r="U19" s="22">
        <f t="shared" si="9"/>
        <v>83000</v>
      </c>
      <c r="V19" s="17">
        <f t="shared" si="5"/>
        <v>5000</v>
      </c>
      <c r="W19" s="17">
        <f t="shared" si="10"/>
        <v>5000</v>
      </c>
      <c r="X19" s="17">
        <f t="shared" si="6"/>
        <v>87600</v>
      </c>
      <c r="Y19" s="17">
        <f t="shared" si="10"/>
        <v>0</v>
      </c>
      <c r="Z19" s="22">
        <f t="shared" si="11"/>
        <v>97600</v>
      </c>
      <c r="AA19" s="22">
        <f t="shared" si="12"/>
        <v>180600</v>
      </c>
      <c r="AB19" s="19"/>
    </row>
    <row r="20" spans="1:28" s="20" customFormat="1" ht="18.75" customHeight="1">
      <c r="A20" s="55"/>
      <c r="B20" s="56"/>
      <c r="C20" s="64"/>
      <c r="D20" s="72"/>
      <c r="E20" s="70"/>
      <c r="F20" s="71"/>
      <c r="G20" s="73"/>
      <c r="H20" s="74"/>
      <c r="I20" s="75"/>
      <c r="J20" s="76"/>
      <c r="K20" s="77"/>
      <c r="L20" s="76"/>
      <c r="M20" s="77"/>
      <c r="N20" s="38">
        <f t="shared" si="4"/>
        <v>0</v>
      </c>
      <c r="O20" s="39">
        <f t="shared" si="4"/>
        <v>0</v>
      </c>
      <c r="P20" s="41">
        <f t="shared" si="7"/>
        <v>0</v>
      </c>
      <c r="Q20" s="15">
        <f t="shared" si="0"/>
        <v>0</v>
      </c>
      <c r="R20" s="16">
        <f t="shared" si="1"/>
        <v>0</v>
      </c>
      <c r="S20" s="22">
        <f t="shared" si="8"/>
        <v>0</v>
      </c>
      <c r="T20" s="17">
        <f t="shared" si="2"/>
        <v>0</v>
      </c>
      <c r="U20" s="22">
        <f t="shared" si="9"/>
        <v>0</v>
      </c>
      <c r="V20" s="17">
        <f t="shared" si="5"/>
        <v>0</v>
      </c>
      <c r="W20" s="17">
        <f t="shared" si="10"/>
        <v>0</v>
      </c>
      <c r="X20" s="17">
        <f t="shared" si="6"/>
        <v>0</v>
      </c>
      <c r="Y20" s="17">
        <f t="shared" si="10"/>
        <v>0</v>
      </c>
      <c r="Z20" s="22">
        <f t="shared" si="11"/>
        <v>0</v>
      </c>
      <c r="AA20" s="22">
        <f t="shared" si="12"/>
        <v>0</v>
      </c>
      <c r="AB20" s="19"/>
    </row>
    <row r="21" spans="1:28" s="20" customFormat="1" ht="18.75" customHeight="1">
      <c r="A21" s="55"/>
      <c r="B21" s="56"/>
      <c r="C21" s="64"/>
      <c r="D21" s="72"/>
      <c r="E21" s="70"/>
      <c r="F21" s="71"/>
      <c r="G21" s="73"/>
      <c r="H21" s="74"/>
      <c r="I21" s="75"/>
      <c r="J21" s="76"/>
      <c r="K21" s="77"/>
      <c r="L21" s="76"/>
      <c r="M21" s="77"/>
      <c r="N21" s="38">
        <f t="shared" si="4"/>
        <v>0</v>
      </c>
      <c r="O21" s="39">
        <f t="shared" si="4"/>
        <v>0</v>
      </c>
      <c r="P21" s="41">
        <f t="shared" si="7"/>
        <v>0</v>
      </c>
      <c r="Q21" s="15">
        <f t="shared" si="0"/>
        <v>0</v>
      </c>
      <c r="R21" s="16">
        <f t="shared" si="1"/>
        <v>0</v>
      </c>
      <c r="S21" s="22">
        <f t="shared" si="8"/>
        <v>0</v>
      </c>
      <c r="T21" s="17">
        <f t="shared" si="2"/>
        <v>0</v>
      </c>
      <c r="U21" s="22">
        <f t="shared" si="9"/>
        <v>0</v>
      </c>
      <c r="V21" s="17">
        <f t="shared" si="5"/>
        <v>0</v>
      </c>
      <c r="W21" s="17">
        <f t="shared" si="10"/>
        <v>0</v>
      </c>
      <c r="X21" s="17">
        <f t="shared" si="6"/>
        <v>0</v>
      </c>
      <c r="Y21" s="17">
        <f t="shared" si="10"/>
        <v>0</v>
      </c>
      <c r="Z21" s="22">
        <f t="shared" si="11"/>
        <v>0</v>
      </c>
      <c r="AA21" s="22">
        <f t="shared" si="12"/>
        <v>0</v>
      </c>
      <c r="AB21" s="19"/>
    </row>
    <row r="22" spans="1:28" s="20" customFormat="1" ht="18.75" customHeight="1">
      <c r="A22" s="55"/>
      <c r="B22" s="56"/>
      <c r="C22" s="78"/>
      <c r="D22" s="72"/>
      <c r="E22" s="70"/>
      <c r="F22" s="71"/>
      <c r="G22" s="73"/>
      <c r="H22" s="74"/>
      <c r="I22" s="75"/>
      <c r="J22" s="76"/>
      <c r="K22" s="77"/>
      <c r="L22" s="76"/>
      <c r="M22" s="77"/>
      <c r="N22" s="38">
        <f t="shared" si="4"/>
        <v>0</v>
      </c>
      <c r="O22" s="39">
        <f t="shared" si="4"/>
        <v>0</v>
      </c>
      <c r="P22" s="41">
        <f t="shared" si="7"/>
        <v>0</v>
      </c>
      <c r="Q22" s="15">
        <f t="shared" si="0"/>
        <v>0</v>
      </c>
      <c r="R22" s="16">
        <f t="shared" si="1"/>
        <v>0</v>
      </c>
      <c r="S22" s="22">
        <f t="shared" si="8"/>
        <v>0</v>
      </c>
      <c r="T22" s="17">
        <f t="shared" si="2"/>
        <v>0</v>
      </c>
      <c r="U22" s="22">
        <f t="shared" si="9"/>
        <v>0</v>
      </c>
      <c r="V22" s="17">
        <f t="shared" si="5"/>
        <v>0</v>
      </c>
      <c r="W22" s="17">
        <f t="shared" si="10"/>
        <v>0</v>
      </c>
      <c r="X22" s="17">
        <f t="shared" si="6"/>
        <v>0</v>
      </c>
      <c r="Y22" s="17">
        <f t="shared" si="10"/>
        <v>0</v>
      </c>
      <c r="Z22" s="22">
        <f t="shared" si="11"/>
        <v>0</v>
      </c>
      <c r="AA22" s="22">
        <f t="shared" si="12"/>
        <v>0</v>
      </c>
      <c r="AB22" s="19"/>
    </row>
    <row r="23" spans="1:28" s="20" customFormat="1" ht="18.75" customHeight="1">
      <c r="A23" s="55"/>
      <c r="B23" s="56"/>
      <c r="C23" s="78"/>
      <c r="D23" s="72"/>
      <c r="E23" s="70"/>
      <c r="F23" s="71"/>
      <c r="G23" s="73"/>
      <c r="H23" s="74"/>
      <c r="I23" s="75"/>
      <c r="J23" s="76"/>
      <c r="K23" s="77"/>
      <c r="L23" s="76"/>
      <c r="M23" s="77"/>
      <c r="N23" s="38">
        <f t="shared" si="4"/>
        <v>0</v>
      </c>
      <c r="O23" s="39">
        <f t="shared" si="4"/>
        <v>0</v>
      </c>
      <c r="P23" s="41">
        <f t="shared" si="7"/>
        <v>0</v>
      </c>
      <c r="Q23" s="15">
        <f t="shared" si="0"/>
        <v>0</v>
      </c>
      <c r="R23" s="16">
        <f t="shared" si="1"/>
        <v>0</v>
      </c>
      <c r="S23" s="22">
        <f t="shared" si="8"/>
        <v>0</v>
      </c>
      <c r="T23" s="17">
        <f t="shared" si="2"/>
        <v>0</v>
      </c>
      <c r="U23" s="22">
        <f t="shared" si="9"/>
        <v>0</v>
      </c>
      <c r="V23" s="17">
        <f t="shared" si="5"/>
        <v>0</v>
      </c>
      <c r="W23" s="17">
        <f t="shared" si="10"/>
        <v>0</v>
      </c>
      <c r="X23" s="17">
        <f t="shared" si="6"/>
        <v>0</v>
      </c>
      <c r="Y23" s="17">
        <f t="shared" si="10"/>
        <v>0</v>
      </c>
      <c r="Z23" s="22">
        <f t="shared" si="11"/>
        <v>0</v>
      </c>
      <c r="AA23" s="22">
        <f t="shared" si="12"/>
        <v>0</v>
      </c>
      <c r="AB23" s="19"/>
    </row>
    <row r="24" spans="1:28" s="20" customFormat="1" ht="18.75" customHeight="1">
      <c r="A24" s="55"/>
      <c r="B24" s="56"/>
      <c r="C24" s="78"/>
      <c r="D24" s="72"/>
      <c r="E24" s="70"/>
      <c r="F24" s="71"/>
      <c r="G24" s="73"/>
      <c r="H24" s="74"/>
      <c r="I24" s="75"/>
      <c r="J24" s="76"/>
      <c r="K24" s="77"/>
      <c r="L24" s="76"/>
      <c r="M24" s="77"/>
      <c r="N24" s="38">
        <f t="shared" si="4"/>
        <v>0</v>
      </c>
      <c r="O24" s="39">
        <f t="shared" si="4"/>
        <v>0</v>
      </c>
      <c r="P24" s="41">
        <f t="shared" si="7"/>
        <v>0</v>
      </c>
      <c r="Q24" s="15">
        <f t="shared" si="0"/>
        <v>0</v>
      </c>
      <c r="R24" s="16">
        <f t="shared" si="1"/>
        <v>0</v>
      </c>
      <c r="S24" s="22">
        <f t="shared" si="8"/>
        <v>0</v>
      </c>
      <c r="T24" s="17">
        <f t="shared" si="2"/>
        <v>0</v>
      </c>
      <c r="U24" s="22">
        <f t="shared" si="9"/>
        <v>0</v>
      </c>
      <c r="V24" s="17">
        <f t="shared" si="5"/>
        <v>0</v>
      </c>
      <c r="W24" s="17">
        <f t="shared" si="10"/>
        <v>0</v>
      </c>
      <c r="X24" s="17">
        <f t="shared" si="6"/>
        <v>0</v>
      </c>
      <c r="Y24" s="17">
        <f t="shared" si="10"/>
        <v>0</v>
      </c>
      <c r="Z24" s="22">
        <f t="shared" si="11"/>
        <v>0</v>
      </c>
      <c r="AA24" s="22">
        <f t="shared" si="12"/>
        <v>0</v>
      </c>
      <c r="AB24" s="19"/>
    </row>
    <row r="25" spans="1:28" s="20" customFormat="1" ht="18.75" customHeight="1">
      <c r="A25" s="55"/>
      <c r="B25" s="56"/>
      <c r="C25" s="78"/>
      <c r="D25" s="72"/>
      <c r="E25" s="70"/>
      <c r="F25" s="71"/>
      <c r="G25" s="73"/>
      <c r="H25" s="74"/>
      <c r="I25" s="75"/>
      <c r="J25" s="76"/>
      <c r="K25" s="77"/>
      <c r="L25" s="76"/>
      <c r="M25" s="77"/>
      <c r="N25" s="38">
        <f t="shared" si="4"/>
        <v>0</v>
      </c>
      <c r="O25" s="39">
        <f t="shared" si="4"/>
        <v>0</v>
      </c>
      <c r="P25" s="41">
        <f t="shared" si="7"/>
        <v>0</v>
      </c>
      <c r="Q25" s="15">
        <f t="shared" si="0"/>
        <v>0</v>
      </c>
      <c r="R25" s="16">
        <f t="shared" si="1"/>
        <v>0</v>
      </c>
      <c r="S25" s="22">
        <f t="shared" si="8"/>
        <v>0</v>
      </c>
      <c r="T25" s="17">
        <f t="shared" si="2"/>
        <v>0</v>
      </c>
      <c r="U25" s="22">
        <f t="shared" si="9"/>
        <v>0</v>
      </c>
      <c r="V25" s="17">
        <f t="shared" si="5"/>
        <v>0</v>
      </c>
      <c r="W25" s="17">
        <f t="shared" si="10"/>
        <v>0</v>
      </c>
      <c r="X25" s="17">
        <f t="shared" si="6"/>
        <v>0</v>
      </c>
      <c r="Y25" s="17">
        <f t="shared" si="10"/>
        <v>0</v>
      </c>
      <c r="Z25" s="22">
        <f t="shared" si="11"/>
        <v>0</v>
      </c>
      <c r="AA25" s="22">
        <f t="shared" si="12"/>
        <v>0</v>
      </c>
      <c r="AB25" s="19"/>
    </row>
    <row r="26" spans="1:28" s="20" customFormat="1" ht="18.75" customHeight="1">
      <c r="A26" s="55"/>
      <c r="B26" s="56"/>
      <c r="C26" s="78"/>
      <c r="D26" s="72"/>
      <c r="E26" s="70"/>
      <c r="F26" s="71"/>
      <c r="G26" s="73"/>
      <c r="H26" s="74"/>
      <c r="I26" s="75"/>
      <c r="J26" s="76"/>
      <c r="K26" s="77"/>
      <c r="L26" s="76"/>
      <c r="M26" s="77"/>
      <c r="N26" s="38">
        <f t="shared" si="4"/>
        <v>0</v>
      </c>
      <c r="O26" s="39">
        <f t="shared" si="4"/>
        <v>0</v>
      </c>
      <c r="P26" s="41">
        <f t="shared" si="7"/>
        <v>0</v>
      </c>
      <c r="Q26" s="15">
        <f t="shared" si="0"/>
        <v>0</v>
      </c>
      <c r="R26" s="16">
        <f t="shared" si="1"/>
        <v>0</v>
      </c>
      <c r="S26" s="22">
        <f t="shared" si="8"/>
        <v>0</v>
      </c>
      <c r="T26" s="17">
        <f t="shared" si="2"/>
        <v>0</v>
      </c>
      <c r="U26" s="22">
        <f t="shared" si="9"/>
        <v>0</v>
      </c>
      <c r="V26" s="17">
        <f t="shared" si="5"/>
        <v>0</v>
      </c>
      <c r="W26" s="17">
        <f t="shared" si="10"/>
        <v>0</v>
      </c>
      <c r="X26" s="17">
        <f t="shared" si="6"/>
        <v>0</v>
      </c>
      <c r="Y26" s="17">
        <f t="shared" si="10"/>
        <v>0</v>
      </c>
      <c r="Z26" s="22">
        <f t="shared" si="11"/>
        <v>0</v>
      </c>
      <c r="AA26" s="22">
        <f t="shared" si="12"/>
        <v>0</v>
      </c>
      <c r="AB26" s="19"/>
    </row>
    <row r="27" spans="1:28" s="20" customFormat="1" ht="18.75" customHeight="1">
      <c r="A27" s="55"/>
      <c r="B27" s="56"/>
      <c r="C27" s="78"/>
      <c r="D27" s="72"/>
      <c r="E27" s="70"/>
      <c r="F27" s="71"/>
      <c r="G27" s="73"/>
      <c r="H27" s="74"/>
      <c r="I27" s="75"/>
      <c r="J27" s="76"/>
      <c r="K27" s="77"/>
      <c r="L27" s="76"/>
      <c r="M27" s="77"/>
      <c r="N27" s="38">
        <f t="shared" si="4"/>
        <v>0</v>
      </c>
      <c r="O27" s="39">
        <f t="shared" si="4"/>
        <v>0</v>
      </c>
      <c r="P27" s="41">
        <f t="shared" si="7"/>
        <v>0</v>
      </c>
      <c r="Q27" s="15">
        <f t="shared" si="0"/>
        <v>0</v>
      </c>
      <c r="R27" s="16">
        <f t="shared" si="1"/>
        <v>0</v>
      </c>
      <c r="S27" s="22">
        <f t="shared" si="8"/>
        <v>0</v>
      </c>
      <c r="T27" s="17">
        <f t="shared" si="2"/>
        <v>0</v>
      </c>
      <c r="U27" s="22">
        <f t="shared" si="9"/>
        <v>0</v>
      </c>
      <c r="V27" s="17">
        <f t="shared" si="5"/>
        <v>0</v>
      </c>
      <c r="W27" s="17">
        <f t="shared" si="10"/>
        <v>0</v>
      </c>
      <c r="X27" s="17">
        <f t="shared" si="6"/>
        <v>0</v>
      </c>
      <c r="Y27" s="17">
        <f t="shared" si="10"/>
        <v>0</v>
      </c>
      <c r="Z27" s="22">
        <f t="shared" si="11"/>
        <v>0</v>
      </c>
      <c r="AA27" s="22">
        <f t="shared" si="12"/>
        <v>0</v>
      </c>
      <c r="AB27" s="19"/>
    </row>
    <row r="28" spans="1:28" s="20" customFormat="1" ht="18.75" customHeight="1">
      <c r="A28" s="55"/>
      <c r="B28" s="56"/>
      <c r="C28" s="78"/>
      <c r="D28" s="72"/>
      <c r="E28" s="70"/>
      <c r="F28" s="71"/>
      <c r="G28" s="73"/>
      <c r="H28" s="74"/>
      <c r="I28" s="75"/>
      <c r="J28" s="76"/>
      <c r="K28" s="77"/>
      <c r="L28" s="76"/>
      <c r="M28" s="77"/>
      <c r="N28" s="38">
        <f t="shared" si="4"/>
        <v>0</v>
      </c>
      <c r="O28" s="39">
        <f t="shared" si="4"/>
        <v>0</v>
      </c>
      <c r="P28" s="41">
        <f t="shared" si="7"/>
        <v>0</v>
      </c>
      <c r="Q28" s="15">
        <f t="shared" si="0"/>
        <v>0</v>
      </c>
      <c r="R28" s="16">
        <f t="shared" si="1"/>
        <v>0</v>
      </c>
      <c r="S28" s="22">
        <f t="shared" si="8"/>
        <v>0</v>
      </c>
      <c r="T28" s="17">
        <f t="shared" si="2"/>
        <v>0</v>
      </c>
      <c r="U28" s="22">
        <f t="shared" si="9"/>
        <v>0</v>
      </c>
      <c r="V28" s="17">
        <f t="shared" si="5"/>
        <v>0</v>
      </c>
      <c r="W28" s="17">
        <f t="shared" si="10"/>
        <v>0</v>
      </c>
      <c r="X28" s="17">
        <f t="shared" si="6"/>
        <v>0</v>
      </c>
      <c r="Y28" s="17">
        <f t="shared" si="10"/>
        <v>0</v>
      </c>
      <c r="Z28" s="22">
        <f t="shared" si="11"/>
        <v>0</v>
      </c>
      <c r="AA28" s="22">
        <f t="shared" si="12"/>
        <v>0</v>
      </c>
      <c r="AB28" s="19"/>
    </row>
    <row r="29" spans="1:28" s="20" customFormat="1" ht="18.75" customHeight="1">
      <c r="A29" s="55"/>
      <c r="B29" s="56"/>
      <c r="C29" s="78"/>
      <c r="D29" s="72"/>
      <c r="E29" s="70"/>
      <c r="F29" s="71"/>
      <c r="G29" s="73"/>
      <c r="H29" s="74"/>
      <c r="I29" s="75"/>
      <c r="J29" s="76"/>
      <c r="K29" s="77"/>
      <c r="L29" s="76"/>
      <c r="M29" s="77"/>
      <c r="N29" s="38">
        <f t="shared" si="4"/>
        <v>0</v>
      </c>
      <c r="O29" s="39">
        <f t="shared" si="4"/>
        <v>0</v>
      </c>
      <c r="P29" s="41">
        <f t="shared" si="7"/>
        <v>0</v>
      </c>
      <c r="Q29" s="15">
        <f t="shared" si="0"/>
        <v>0</v>
      </c>
      <c r="R29" s="16">
        <f t="shared" si="1"/>
        <v>0</v>
      </c>
      <c r="S29" s="22">
        <f t="shared" si="8"/>
        <v>0</v>
      </c>
      <c r="T29" s="17">
        <f t="shared" si="2"/>
        <v>0</v>
      </c>
      <c r="U29" s="22">
        <f t="shared" si="9"/>
        <v>0</v>
      </c>
      <c r="V29" s="17">
        <f t="shared" si="5"/>
        <v>0</v>
      </c>
      <c r="W29" s="17">
        <f t="shared" si="10"/>
        <v>0</v>
      </c>
      <c r="X29" s="17">
        <f t="shared" si="6"/>
        <v>0</v>
      </c>
      <c r="Y29" s="17">
        <f t="shared" si="10"/>
        <v>0</v>
      </c>
      <c r="Z29" s="22">
        <f t="shared" si="11"/>
        <v>0</v>
      </c>
      <c r="AA29" s="22">
        <f t="shared" si="12"/>
        <v>0</v>
      </c>
      <c r="AB29" s="19"/>
    </row>
    <row r="30" spans="1:28" s="20" customFormat="1" ht="18.75" customHeight="1">
      <c r="A30" s="55"/>
      <c r="B30" s="56"/>
      <c r="C30" s="78"/>
      <c r="D30" s="72"/>
      <c r="E30" s="70"/>
      <c r="F30" s="71"/>
      <c r="G30" s="73"/>
      <c r="H30" s="74"/>
      <c r="I30" s="75"/>
      <c r="J30" s="76"/>
      <c r="K30" s="77"/>
      <c r="L30" s="76"/>
      <c r="M30" s="77"/>
      <c r="N30" s="38">
        <f t="shared" si="4"/>
        <v>0</v>
      </c>
      <c r="O30" s="39">
        <f t="shared" si="4"/>
        <v>0</v>
      </c>
      <c r="P30" s="41">
        <f t="shared" si="7"/>
        <v>0</v>
      </c>
      <c r="Q30" s="15">
        <f t="shared" si="0"/>
        <v>0</v>
      </c>
      <c r="R30" s="16">
        <f t="shared" si="1"/>
        <v>0</v>
      </c>
      <c r="S30" s="22">
        <f t="shared" si="8"/>
        <v>0</v>
      </c>
      <c r="T30" s="17">
        <f t="shared" si="2"/>
        <v>0</v>
      </c>
      <c r="U30" s="22">
        <f t="shared" si="9"/>
        <v>0</v>
      </c>
      <c r="V30" s="17">
        <f t="shared" si="5"/>
        <v>0</v>
      </c>
      <c r="W30" s="17">
        <f aca="true" t="shared" si="13" ref="W30:Y31">SUM($C30*W$7)</f>
        <v>0</v>
      </c>
      <c r="X30" s="17">
        <f t="shared" si="6"/>
        <v>0</v>
      </c>
      <c r="Y30" s="17">
        <f t="shared" si="13"/>
        <v>0</v>
      </c>
      <c r="Z30" s="22">
        <f t="shared" si="11"/>
        <v>0</v>
      </c>
      <c r="AA30" s="22">
        <f t="shared" si="12"/>
        <v>0</v>
      </c>
      <c r="AB30" s="19"/>
    </row>
    <row r="31" spans="1:28" s="20" customFormat="1" ht="18.75" customHeight="1">
      <c r="A31" s="55"/>
      <c r="B31" s="56"/>
      <c r="C31" s="78"/>
      <c r="D31" s="72"/>
      <c r="E31" s="70"/>
      <c r="F31" s="71"/>
      <c r="G31" s="73"/>
      <c r="H31" s="74"/>
      <c r="I31" s="75"/>
      <c r="J31" s="76"/>
      <c r="K31" s="77"/>
      <c r="L31" s="76"/>
      <c r="M31" s="77"/>
      <c r="N31" s="38">
        <f t="shared" si="4"/>
        <v>0</v>
      </c>
      <c r="O31" s="39">
        <f t="shared" si="4"/>
        <v>0</v>
      </c>
      <c r="P31" s="41">
        <f t="shared" si="7"/>
        <v>0</v>
      </c>
      <c r="Q31" s="15">
        <f t="shared" si="0"/>
        <v>0</v>
      </c>
      <c r="R31" s="16">
        <f t="shared" si="1"/>
        <v>0</v>
      </c>
      <c r="S31" s="22">
        <f t="shared" si="8"/>
        <v>0</v>
      </c>
      <c r="T31" s="17">
        <f t="shared" si="2"/>
        <v>0</v>
      </c>
      <c r="U31" s="22">
        <f t="shared" si="9"/>
        <v>0</v>
      </c>
      <c r="V31" s="17">
        <f t="shared" si="5"/>
        <v>0</v>
      </c>
      <c r="W31" s="17">
        <f>SUM($C31*W$7)</f>
        <v>0</v>
      </c>
      <c r="X31" s="17">
        <f t="shared" si="6"/>
        <v>0</v>
      </c>
      <c r="Y31" s="17">
        <f t="shared" si="13"/>
        <v>0</v>
      </c>
      <c r="Z31" s="22">
        <f t="shared" si="11"/>
        <v>0</v>
      </c>
      <c r="AA31" s="22">
        <f t="shared" si="12"/>
        <v>0</v>
      </c>
      <c r="AB31" s="19"/>
    </row>
    <row r="32" spans="1:28" s="20" customFormat="1" ht="18.75" customHeight="1">
      <c r="A32" s="79"/>
      <c r="B32" s="56"/>
      <c r="C32" s="80"/>
      <c r="D32" s="81"/>
      <c r="E32" s="82"/>
      <c r="F32" s="83"/>
      <c r="G32" s="84"/>
      <c r="H32" s="85"/>
      <c r="I32" s="86"/>
      <c r="J32" s="87"/>
      <c r="K32" s="88"/>
      <c r="L32" s="87"/>
      <c r="M32" s="88"/>
      <c r="N32" s="38">
        <f t="shared" si="4"/>
        <v>0</v>
      </c>
      <c r="O32" s="39">
        <f t="shared" si="4"/>
        <v>0</v>
      </c>
      <c r="P32" s="41">
        <f t="shared" si="7"/>
        <v>0</v>
      </c>
      <c r="Q32" s="15">
        <f t="shared" si="0"/>
        <v>0</v>
      </c>
      <c r="R32" s="16">
        <f t="shared" si="1"/>
        <v>0</v>
      </c>
      <c r="S32" s="22">
        <f t="shared" si="8"/>
        <v>0</v>
      </c>
      <c r="T32" s="17">
        <f t="shared" si="2"/>
        <v>0</v>
      </c>
      <c r="U32" s="22">
        <f t="shared" si="9"/>
        <v>0</v>
      </c>
      <c r="V32" s="17">
        <f t="shared" si="5"/>
        <v>0</v>
      </c>
      <c r="W32" s="17">
        <f>SUM($C32*W$7)</f>
        <v>0</v>
      </c>
      <c r="X32" s="17">
        <f t="shared" si="6"/>
        <v>0</v>
      </c>
      <c r="Y32" s="17">
        <f>SUM($C32*Y$7)</f>
        <v>0</v>
      </c>
      <c r="Z32" s="22">
        <f t="shared" si="11"/>
        <v>0</v>
      </c>
      <c r="AA32" s="22">
        <f t="shared" si="12"/>
        <v>0</v>
      </c>
      <c r="AB32" s="19"/>
    </row>
    <row r="33" spans="1:28" s="20" customFormat="1" ht="20.25" customHeight="1">
      <c r="A33" s="25" t="s">
        <v>21</v>
      </c>
      <c r="B33" s="26">
        <f>COUNTIF(B8:B32,"1")</f>
        <v>12</v>
      </c>
      <c r="C33" s="27">
        <f aca="true" t="shared" si="14" ref="C33:AA33">SUM(C8:C32)</f>
        <v>53</v>
      </c>
      <c r="D33" s="28">
        <f t="shared" si="14"/>
        <v>277</v>
      </c>
      <c r="E33" s="29">
        <f t="shared" si="14"/>
        <v>340</v>
      </c>
      <c r="F33" s="30">
        <f t="shared" si="14"/>
        <v>0</v>
      </c>
      <c r="G33" s="31">
        <f t="shared" si="14"/>
        <v>0</v>
      </c>
      <c r="H33" s="32">
        <f t="shared" si="14"/>
        <v>0</v>
      </c>
      <c r="I33" s="33">
        <f t="shared" si="14"/>
        <v>0</v>
      </c>
      <c r="J33" s="34">
        <f>SUM(J8:J32)</f>
        <v>0</v>
      </c>
      <c r="K33" s="35">
        <f>SUM(K8:K32)</f>
        <v>0</v>
      </c>
      <c r="L33" s="34">
        <f t="shared" si="14"/>
        <v>0</v>
      </c>
      <c r="M33" s="35">
        <f t="shared" si="14"/>
        <v>0</v>
      </c>
      <c r="N33" s="34">
        <f t="shared" si="14"/>
        <v>277</v>
      </c>
      <c r="O33" s="33">
        <f t="shared" si="14"/>
        <v>340</v>
      </c>
      <c r="P33" s="36">
        <f>SUM(P8:P32)</f>
        <v>617</v>
      </c>
      <c r="Q33" s="37">
        <f t="shared" si="14"/>
        <v>106000</v>
      </c>
      <c r="R33" s="28">
        <f t="shared" si="14"/>
        <v>617000</v>
      </c>
      <c r="S33" s="23">
        <f t="shared" si="14"/>
        <v>723000</v>
      </c>
      <c r="T33" s="23">
        <f t="shared" si="14"/>
        <v>0</v>
      </c>
      <c r="U33" s="23">
        <f t="shared" si="14"/>
        <v>723000</v>
      </c>
      <c r="V33" s="23">
        <f t="shared" si="14"/>
        <v>60000</v>
      </c>
      <c r="W33" s="23">
        <f t="shared" si="14"/>
        <v>53000</v>
      </c>
      <c r="X33" s="23">
        <f t="shared" si="14"/>
        <v>740400</v>
      </c>
      <c r="Y33" s="23">
        <f t="shared" si="14"/>
        <v>0</v>
      </c>
      <c r="Z33" s="23">
        <f t="shared" si="14"/>
        <v>853400</v>
      </c>
      <c r="AA33" s="23">
        <f t="shared" si="14"/>
        <v>1576400</v>
      </c>
      <c r="AB33" s="19"/>
    </row>
    <row r="34" spans="1:28" ht="17.25" customHeight="1">
      <c r="A34" s="4"/>
      <c r="B34" s="4" t="s">
        <v>33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5">
        <f>SUM(D33:M33)</f>
        <v>617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</sheetData>
  <sheetProtection/>
  <mergeCells count="44">
    <mergeCell ref="L1:U1"/>
    <mergeCell ref="V1:W1"/>
    <mergeCell ref="C5:C7"/>
    <mergeCell ref="X1:AA1"/>
    <mergeCell ref="B4:M4"/>
    <mergeCell ref="N4:P4"/>
    <mergeCell ref="Q4:S4"/>
    <mergeCell ref="U4:U6"/>
    <mergeCell ref="Y5:Y6"/>
    <mergeCell ref="AA4:AA6"/>
    <mergeCell ref="I6:I7"/>
    <mergeCell ref="B5:B7"/>
    <mergeCell ref="H6:H7"/>
    <mergeCell ref="F5:G5"/>
    <mergeCell ref="H5:I5"/>
    <mergeCell ref="E6:E7"/>
    <mergeCell ref="F6:F7"/>
    <mergeCell ref="G6:G7"/>
    <mergeCell ref="G1:K1"/>
    <mergeCell ref="J6:J7"/>
    <mergeCell ref="A1:B1"/>
    <mergeCell ref="N5:N7"/>
    <mergeCell ref="C1:F1"/>
    <mergeCell ref="D5:E5"/>
    <mergeCell ref="A4:A7"/>
    <mergeCell ref="D6:D7"/>
    <mergeCell ref="K6:K7"/>
    <mergeCell ref="J5:K5"/>
    <mergeCell ref="R5:R6"/>
    <mergeCell ref="O5:O7"/>
    <mergeCell ref="P5:P7"/>
    <mergeCell ref="Q5:Q6"/>
    <mergeCell ref="L5:M5"/>
    <mergeCell ref="L6:L7"/>
    <mergeCell ref="M6:M7"/>
    <mergeCell ref="W5:W6"/>
    <mergeCell ref="X5:X6"/>
    <mergeCell ref="S2:T2"/>
    <mergeCell ref="X2:Z2"/>
    <mergeCell ref="Z5:Z6"/>
    <mergeCell ref="T4:T6"/>
    <mergeCell ref="S5:S6"/>
    <mergeCell ref="V4:Z4"/>
    <mergeCell ref="V5:V6"/>
  </mergeCells>
  <printOptions horizontalCentered="1" verticalCentered="1"/>
  <pageMargins left="0.31496062992125984" right="0.1968503937007874" top="0.35433070866141736" bottom="0.1968503937007874" header="0.15748031496062992" footer="0.11811023622047245"/>
  <pageSetup fitToHeight="1" fitToWidth="1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B35"/>
  <sheetViews>
    <sheetView showGridLines="0" showZeros="0" zoomScale="80" zoomScaleNormal="80" zoomScalePageLayoutView="0" workbookViewId="0" topLeftCell="A1">
      <pane xSplit="2" ySplit="7" topLeftCell="L8" activePane="bottomRight" state="frozen"/>
      <selection pane="topLeft" activeCell="G2" sqref="G2"/>
      <selection pane="topRight" activeCell="G2" sqref="G2"/>
      <selection pane="bottomLeft" activeCell="G2" sqref="G2"/>
      <selection pane="bottomRight" activeCell="G2" sqref="G2"/>
    </sheetView>
  </sheetViews>
  <sheetFormatPr defaultColWidth="9.00390625" defaultRowHeight="13.5"/>
  <cols>
    <col min="1" max="1" width="9.125" style="2" customWidth="1"/>
    <col min="2" max="13" width="5.00390625" style="2" customWidth="1"/>
    <col min="14" max="15" width="5.625" style="21" customWidth="1"/>
    <col min="16" max="16" width="6.625" style="21" customWidth="1"/>
    <col min="17" max="27" width="9.875" style="2" customWidth="1"/>
    <col min="28" max="16384" width="9.00390625" style="2" customWidth="1"/>
  </cols>
  <sheetData>
    <row r="1" spans="1:28" s="1" customFormat="1" ht="33" customHeight="1">
      <c r="A1" s="159" t="s">
        <v>13</v>
      </c>
      <c r="B1" s="160"/>
      <c r="C1" s="161">
        <v>42073</v>
      </c>
      <c r="D1" s="162"/>
      <c r="E1" s="162"/>
      <c r="F1" s="163"/>
      <c r="G1" s="164" t="s">
        <v>186</v>
      </c>
      <c r="H1" s="165"/>
      <c r="I1" s="165"/>
      <c r="J1" s="165"/>
      <c r="K1" s="165"/>
      <c r="L1" s="166" t="s">
        <v>34</v>
      </c>
      <c r="M1" s="166"/>
      <c r="N1" s="166"/>
      <c r="O1" s="166"/>
      <c r="P1" s="166"/>
      <c r="Q1" s="166"/>
      <c r="R1" s="166"/>
      <c r="S1" s="166"/>
      <c r="T1" s="166"/>
      <c r="U1" s="166"/>
      <c r="V1" s="167" t="s">
        <v>35</v>
      </c>
      <c r="W1" s="167"/>
      <c r="X1" s="168">
        <v>41250</v>
      </c>
      <c r="Y1" s="168"/>
      <c r="Z1" s="168"/>
      <c r="AA1" s="168"/>
      <c r="AB1" s="3"/>
    </row>
    <row r="2" spans="1:28" s="10" customFormat="1" ht="24.75" customHeight="1">
      <c r="A2" s="6"/>
      <c r="B2" s="51"/>
      <c r="C2" s="8"/>
      <c r="D2" s="52" t="s">
        <v>22</v>
      </c>
      <c r="E2" s="8"/>
      <c r="F2" s="8"/>
      <c r="G2" s="8"/>
      <c r="H2" s="8"/>
      <c r="I2" s="8"/>
      <c r="J2" s="8"/>
      <c r="K2" s="8"/>
      <c r="L2" s="8"/>
      <c r="M2" s="9"/>
      <c r="N2" s="8"/>
      <c r="O2" s="8"/>
      <c r="P2" s="8"/>
      <c r="Q2" s="8"/>
      <c r="R2" s="53" t="s">
        <v>27</v>
      </c>
      <c r="S2" s="136" t="s">
        <v>69</v>
      </c>
      <c r="T2" s="136"/>
      <c r="U2" s="52" t="s">
        <v>28</v>
      </c>
      <c r="V2" s="52"/>
      <c r="W2" s="54" t="s">
        <v>29</v>
      </c>
      <c r="X2" s="137" t="s">
        <v>70</v>
      </c>
      <c r="Y2" s="137"/>
      <c r="Z2" s="137"/>
      <c r="AA2" s="52" t="s">
        <v>30</v>
      </c>
      <c r="AB2" s="8"/>
    </row>
    <row r="3" spans="1:28" s="10" customFormat="1" ht="7.5" customHeight="1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8"/>
      <c r="O3" s="8"/>
      <c r="P3" s="8"/>
      <c r="Q3" s="8"/>
      <c r="S3" s="48"/>
      <c r="T3" s="49"/>
      <c r="U3" s="8"/>
      <c r="V3" s="8"/>
      <c r="W3" s="47"/>
      <c r="X3" s="50"/>
      <c r="Y3" s="50"/>
      <c r="Z3" s="50"/>
      <c r="AA3" s="8"/>
      <c r="AB3" s="8"/>
    </row>
    <row r="4" spans="1:28" s="12" customFormat="1" ht="21" customHeight="1" thickBot="1">
      <c r="A4" s="138" t="s">
        <v>9</v>
      </c>
      <c r="B4" s="141" t="s">
        <v>10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3"/>
      <c r="N4" s="144" t="s">
        <v>0</v>
      </c>
      <c r="O4" s="145"/>
      <c r="P4" s="146"/>
      <c r="Q4" s="147" t="s">
        <v>4</v>
      </c>
      <c r="R4" s="148"/>
      <c r="S4" s="149"/>
      <c r="T4" s="150" t="s">
        <v>19</v>
      </c>
      <c r="U4" s="153" t="s">
        <v>20</v>
      </c>
      <c r="V4" s="147" t="s">
        <v>24</v>
      </c>
      <c r="W4" s="148"/>
      <c r="X4" s="148"/>
      <c r="Y4" s="148"/>
      <c r="Z4" s="149"/>
      <c r="AA4" s="119" t="s">
        <v>25</v>
      </c>
      <c r="AB4" s="11"/>
    </row>
    <row r="5" spans="1:28" s="14" customFormat="1" ht="39" customHeight="1">
      <c r="A5" s="139"/>
      <c r="B5" s="123" t="s">
        <v>32</v>
      </c>
      <c r="C5" s="123" t="s">
        <v>15</v>
      </c>
      <c r="D5" s="126" t="s">
        <v>16</v>
      </c>
      <c r="E5" s="127"/>
      <c r="F5" s="128" t="s">
        <v>17</v>
      </c>
      <c r="G5" s="127"/>
      <c r="H5" s="128" t="s">
        <v>23</v>
      </c>
      <c r="I5" s="129"/>
      <c r="J5" s="128" t="s">
        <v>11</v>
      </c>
      <c r="K5" s="129"/>
      <c r="L5" s="128" t="s">
        <v>12</v>
      </c>
      <c r="M5" s="129"/>
      <c r="N5" s="130" t="s">
        <v>2</v>
      </c>
      <c r="O5" s="133" t="s">
        <v>3</v>
      </c>
      <c r="P5" s="156" t="s">
        <v>31</v>
      </c>
      <c r="Q5" s="115" t="s">
        <v>18</v>
      </c>
      <c r="R5" s="117" t="s">
        <v>14</v>
      </c>
      <c r="S5" s="119" t="s">
        <v>1</v>
      </c>
      <c r="T5" s="151"/>
      <c r="U5" s="154"/>
      <c r="V5" s="121" t="s">
        <v>5</v>
      </c>
      <c r="W5" s="121" t="s">
        <v>6</v>
      </c>
      <c r="X5" s="121" t="s">
        <v>8</v>
      </c>
      <c r="Y5" s="109"/>
      <c r="Z5" s="111" t="s">
        <v>7</v>
      </c>
      <c r="AA5" s="122"/>
      <c r="AB5" s="13"/>
    </row>
    <row r="6" spans="1:28" s="14" customFormat="1" ht="23.25" customHeight="1">
      <c r="A6" s="139"/>
      <c r="B6" s="124"/>
      <c r="C6" s="124"/>
      <c r="D6" s="112" t="s">
        <v>2</v>
      </c>
      <c r="E6" s="107" t="s">
        <v>3</v>
      </c>
      <c r="F6" s="105" t="s">
        <v>2</v>
      </c>
      <c r="G6" s="107" t="s">
        <v>3</v>
      </c>
      <c r="H6" s="105" t="s">
        <v>2</v>
      </c>
      <c r="I6" s="107" t="s">
        <v>3</v>
      </c>
      <c r="J6" s="105" t="s">
        <v>2</v>
      </c>
      <c r="K6" s="107" t="s">
        <v>3</v>
      </c>
      <c r="L6" s="105" t="s">
        <v>2</v>
      </c>
      <c r="M6" s="107" t="s">
        <v>3</v>
      </c>
      <c r="N6" s="131"/>
      <c r="O6" s="134"/>
      <c r="P6" s="157"/>
      <c r="Q6" s="116"/>
      <c r="R6" s="118"/>
      <c r="S6" s="120"/>
      <c r="T6" s="152"/>
      <c r="U6" s="155"/>
      <c r="V6" s="121"/>
      <c r="W6" s="121"/>
      <c r="X6" s="121"/>
      <c r="Y6" s="110"/>
      <c r="Z6" s="111"/>
      <c r="AA6" s="120"/>
      <c r="AB6" s="13"/>
    </row>
    <row r="7" spans="1:28" s="14" customFormat="1" ht="36.75" customHeight="1" thickBot="1">
      <c r="A7" s="140"/>
      <c r="B7" s="125"/>
      <c r="C7" s="125"/>
      <c r="D7" s="113"/>
      <c r="E7" s="114"/>
      <c r="F7" s="106"/>
      <c r="G7" s="108"/>
      <c r="H7" s="106"/>
      <c r="I7" s="108"/>
      <c r="J7" s="106"/>
      <c r="K7" s="108"/>
      <c r="L7" s="106"/>
      <c r="M7" s="108"/>
      <c r="N7" s="132"/>
      <c r="O7" s="135"/>
      <c r="P7" s="158"/>
      <c r="Q7" s="42">
        <v>2000</v>
      </c>
      <c r="R7" s="43">
        <v>1000</v>
      </c>
      <c r="S7" s="44" t="s">
        <v>26</v>
      </c>
      <c r="T7" s="45">
        <v>750</v>
      </c>
      <c r="U7" s="46" t="s">
        <v>26</v>
      </c>
      <c r="V7" s="89"/>
      <c r="W7" s="90"/>
      <c r="X7" s="89">
        <v>800</v>
      </c>
      <c r="Y7" s="89"/>
      <c r="Z7" s="46" t="s">
        <v>26</v>
      </c>
      <c r="AA7" s="46" t="s">
        <v>26</v>
      </c>
      <c r="AB7" s="13"/>
    </row>
    <row r="8" spans="1:28" s="20" customFormat="1" ht="18.75" customHeight="1">
      <c r="A8" s="91" t="s">
        <v>50</v>
      </c>
      <c r="B8" s="56">
        <v>1</v>
      </c>
      <c r="C8" s="57">
        <v>5</v>
      </c>
      <c r="D8" s="58">
        <v>16</v>
      </c>
      <c r="E8" s="59">
        <v>30</v>
      </c>
      <c r="F8" s="60"/>
      <c r="G8" s="61"/>
      <c r="H8" s="62"/>
      <c r="I8" s="61"/>
      <c r="J8" s="63"/>
      <c r="K8" s="61"/>
      <c r="L8" s="63"/>
      <c r="M8" s="61"/>
      <c r="N8" s="38">
        <f>D8+F8+H8+J8+L8</f>
        <v>16</v>
      </c>
      <c r="O8" s="39">
        <f>E8+G8+I8+K8+M8</f>
        <v>30</v>
      </c>
      <c r="P8" s="40">
        <f>SUM(N8:O8)</f>
        <v>46</v>
      </c>
      <c r="Q8" s="15">
        <f aca="true" t="shared" si="0" ref="Q8:Q32">SUM(C8*Q$7)</f>
        <v>10000</v>
      </c>
      <c r="R8" s="16">
        <f aca="true" t="shared" si="1" ref="R8:R32">SUM(P8*R$7)</f>
        <v>46000</v>
      </c>
      <c r="S8" s="22">
        <f>SUM(Q8:R8)</f>
        <v>56000</v>
      </c>
      <c r="T8" s="17">
        <f aca="true" t="shared" si="2" ref="T8:T32">SUM(F8:G8,L8:M8)*T$7</f>
        <v>0</v>
      </c>
      <c r="U8" s="22">
        <f>SUM(S8:T8)</f>
        <v>56000</v>
      </c>
      <c r="V8" s="17">
        <f>SUM(B8*V$7)</f>
        <v>0</v>
      </c>
      <c r="W8" s="17">
        <f aca="true" t="shared" si="3" ref="W8:Y9">SUM($C8*W$7)</f>
        <v>0</v>
      </c>
      <c r="X8" s="18">
        <f>SUM($P8*X$7)</f>
        <v>36800</v>
      </c>
      <c r="Y8" s="18">
        <f t="shared" si="3"/>
        <v>0</v>
      </c>
      <c r="Z8" s="24">
        <f>SUM(V8:Y8)</f>
        <v>36800</v>
      </c>
      <c r="AA8" s="22">
        <f>U8+Z8</f>
        <v>92800</v>
      </c>
      <c r="AB8" s="19"/>
    </row>
    <row r="9" spans="1:28" s="20" customFormat="1" ht="18.75" customHeight="1">
      <c r="A9" s="91" t="s">
        <v>51</v>
      </c>
      <c r="B9" s="56">
        <v>1</v>
      </c>
      <c r="C9" s="64">
        <v>5</v>
      </c>
      <c r="D9" s="65">
        <v>47</v>
      </c>
      <c r="E9" s="66">
        <v>99</v>
      </c>
      <c r="F9" s="67"/>
      <c r="G9" s="68"/>
      <c r="H9" s="69"/>
      <c r="I9" s="70"/>
      <c r="J9" s="71"/>
      <c r="K9" s="72"/>
      <c r="L9" s="71"/>
      <c r="M9" s="72"/>
      <c r="N9" s="38">
        <f aca="true" t="shared" si="4" ref="N9:O32">D9+F9+H9+J9+L9</f>
        <v>47</v>
      </c>
      <c r="O9" s="39">
        <f t="shared" si="4"/>
        <v>99</v>
      </c>
      <c r="P9" s="41">
        <f>SUM(N9:O9)</f>
        <v>146</v>
      </c>
      <c r="Q9" s="15">
        <f t="shared" si="0"/>
        <v>10000</v>
      </c>
      <c r="R9" s="16">
        <f t="shared" si="1"/>
        <v>146000</v>
      </c>
      <c r="S9" s="22">
        <f>SUM(Q9:R9)</f>
        <v>156000</v>
      </c>
      <c r="T9" s="17">
        <f t="shared" si="2"/>
        <v>0</v>
      </c>
      <c r="U9" s="22">
        <f>SUM(S9:T9)</f>
        <v>156000</v>
      </c>
      <c r="V9" s="17">
        <f aca="true" t="shared" si="5" ref="V9:V32">SUM(B9*V$7)</f>
        <v>0</v>
      </c>
      <c r="W9" s="17">
        <f t="shared" si="3"/>
        <v>0</v>
      </c>
      <c r="X9" s="17">
        <f aca="true" t="shared" si="6" ref="X9:X32">SUM($P9*X$7)</f>
        <v>116800</v>
      </c>
      <c r="Y9" s="17">
        <f t="shared" si="3"/>
        <v>0</v>
      </c>
      <c r="Z9" s="22">
        <f>SUM(V9:Y9)</f>
        <v>116800</v>
      </c>
      <c r="AA9" s="22">
        <f>U9+Z9</f>
        <v>272800</v>
      </c>
      <c r="AB9" s="19"/>
    </row>
    <row r="10" spans="1:28" s="20" customFormat="1" ht="18.75" customHeight="1">
      <c r="A10" s="91" t="s">
        <v>52</v>
      </c>
      <c r="B10" s="56">
        <v>1</v>
      </c>
      <c r="C10" s="64">
        <v>5</v>
      </c>
      <c r="D10" s="65">
        <v>17</v>
      </c>
      <c r="E10" s="66">
        <v>30</v>
      </c>
      <c r="F10" s="67"/>
      <c r="G10" s="68"/>
      <c r="H10" s="69"/>
      <c r="I10" s="70"/>
      <c r="J10" s="71"/>
      <c r="K10" s="72"/>
      <c r="L10" s="71"/>
      <c r="M10" s="72"/>
      <c r="N10" s="38">
        <f t="shared" si="4"/>
        <v>17</v>
      </c>
      <c r="O10" s="39">
        <f t="shared" si="4"/>
        <v>30</v>
      </c>
      <c r="P10" s="41">
        <f aca="true" t="shared" si="7" ref="P10:P32">SUM(N10:O10)</f>
        <v>47</v>
      </c>
      <c r="Q10" s="15">
        <f t="shared" si="0"/>
        <v>10000</v>
      </c>
      <c r="R10" s="16">
        <f t="shared" si="1"/>
        <v>47000</v>
      </c>
      <c r="S10" s="22">
        <f aca="true" t="shared" si="8" ref="S10:S32">SUM(Q10:R10)</f>
        <v>57000</v>
      </c>
      <c r="T10" s="17">
        <f t="shared" si="2"/>
        <v>0</v>
      </c>
      <c r="U10" s="22">
        <f aca="true" t="shared" si="9" ref="U10:U32">SUM(S10:T10)</f>
        <v>57000</v>
      </c>
      <c r="V10" s="17">
        <f t="shared" si="5"/>
        <v>0</v>
      </c>
      <c r="W10" s="17">
        <f aca="true" t="shared" si="10" ref="W10:Y29">SUM($C10*W$7)</f>
        <v>0</v>
      </c>
      <c r="X10" s="17">
        <f t="shared" si="6"/>
        <v>37600</v>
      </c>
      <c r="Y10" s="17">
        <f t="shared" si="10"/>
        <v>0</v>
      </c>
      <c r="Z10" s="22">
        <f aca="true" t="shared" si="11" ref="Z10:Z32">SUM(V10:Y10)</f>
        <v>37600</v>
      </c>
      <c r="AA10" s="22">
        <f aca="true" t="shared" si="12" ref="AA10:AA32">U10+Z10</f>
        <v>94600</v>
      </c>
      <c r="AB10" s="19"/>
    </row>
    <row r="11" spans="1:28" s="20" customFormat="1" ht="18.75" customHeight="1">
      <c r="A11" s="91" t="s">
        <v>53</v>
      </c>
      <c r="B11" s="56">
        <v>1</v>
      </c>
      <c r="C11" s="64">
        <v>5</v>
      </c>
      <c r="D11" s="65">
        <v>27</v>
      </c>
      <c r="E11" s="66">
        <v>46</v>
      </c>
      <c r="F11" s="67"/>
      <c r="G11" s="68"/>
      <c r="H11" s="69"/>
      <c r="I11" s="70"/>
      <c r="J11" s="71"/>
      <c r="K11" s="72"/>
      <c r="L11" s="71"/>
      <c r="M11" s="72"/>
      <c r="N11" s="38">
        <f t="shared" si="4"/>
        <v>27</v>
      </c>
      <c r="O11" s="39">
        <f t="shared" si="4"/>
        <v>46</v>
      </c>
      <c r="P11" s="41">
        <f t="shared" si="7"/>
        <v>73</v>
      </c>
      <c r="Q11" s="15">
        <f t="shared" si="0"/>
        <v>10000</v>
      </c>
      <c r="R11" s="16">
        <f t="shared" si="1"/>
        <v>73000</v>
      </c>
      <c r="S11" s="22">
        <f t="shared" si="8"/>
        <v>83000</v>
      </c>
      <c r="T11" s="17">
        <f t="shared" si="2"/>
        <v>0</v>
      </c>
      <c r="U11" s="22">
        <f t="shared" si="9"/>
        <v>83000</v>
      </c>
      <c r="V11" s="17">
        <f t="shared" si="5"/>
        <v>0</v>
      </c>
      <c r="W11" s="17">
        <f t="shared" si="10"/>
        <v>0</v>
      </c>
      <c r="X11" s="17">
        <f t="shared" si="6"/>
        <v>58400</v>
      </c>
      <c r="Y11" s="17">
        <f t="shared" si="10"/>
        <v>0</v>
      </c>
      <c r="Z11" s="22">
        <f t="shared" si="11"/>
        <v>58400</v>
      </c>
      <c r="AA11" s="22">
        <f t="shared" si="12"/>
        <v>141400</v>
      </c>
      <c r="AB11" s="19"/>
    </row>
    <row r="12" spans="1:28" s="20" customFormat="1" ht="18.75" customHeight="1">
      <c r="A12" s="91" t="s">
        <v>54</v>
      </c>
      <c r="B12" s="56">
        <v>1</v>
      </c>
      <c r="C12" s="64">
        <v>5</v>
      </c>
      <c r="D12" s="65">
        <v>39</v>
      </c>
      <c r="E12" s="66">
        <v>77</v>
      </c>
      <c r="F12" s="67"/>
      <c r="G12" s="68"/>
      <c r="H12" s="69"/>
      <c r="I12" s="70"/>
      <c r="J12" s="71"/>
      <c r="K12" s="72"/>
      <c r="L12" s="71"/>
      <c r="M12" s="72"/>
      <c r="N12" s="38">
        <f t="shared" si="4"/>
        <v>39</v>
      </c>
      <c r="O12" s="39">
        <f t="shared" si="4"/>
        <v>77</v>
      </c>
      <c r="P12" s="41">
        <f t="shared" si="7"/>
        <v>116</v>
      </c>
      <c r="Q12" s="15">
        <f t="shared" si="0"/>
        <v>10000</v>
      </c>
      <c r="R12" s="16">
        <f t="shared" si="1"/>
        <v>116000</v>
      </c>
      <c r="S12" s="22">
        <f t="shared" si="8"/>
        <v>126000</v>
      </c>
      <c r="T12" s="17">
        <f t="shared" si="2"/>
        <v>0</v>
      </c>
      <c r="U12" s="22">
        <f t="shared" si="9"/>
        <v>126000</v>
      </c>
      <c r="V12" s="17">
        <f t="shared" si="5"/>
        <v>0</v>
      </c>
      <c r="W12" s="17">
        <f t="shared" si="10"/>
        <v>0</v>
      </c>
      <c r="X12" s="17">
        <f t="shared" si="6"/>
        <v>92800</v>
      </c>
      <c r="Y12" s="17">
        <f t="shared" si="10"/>
        <v>0</v>
      </c>
      <c r="Z12" s="22">
        <f t="shared" si="11"/>
        <v>92800</v>
      </c>
      <c r="AA12" s="22">
        <f t="shared" si="12"/>
        <v>218800</v>
      </c>
      <c r="AB12" s="19"/>
    </row>
    <row r="13" spans="1:28" s="20" customFormat="1" ht="18.75" customHeight="1">
      <c r="A13" s="91" t="s">
        <v>55</v>
      </c>
      <c r="B13" s="56">
        <v>1</v>
      </c>
      <c r="C13" s="64">
        <v>5</v>
      </c>
      <c r="D13" s="65">
        <v>21</v>
      </c>
      <c r="E13" s="66">
        <v>42</v>
      </c>
      <c r="F13" s="67"/>
      <c r="G13" s="68"/>
      <c r="H13" s="69"/>
      <c r="I13" s="70"/>
      <c r="J13" s="71"/>
      <c r="K13" s="72"/>
      <c r="L13" s="71"/>
      <c r="M13" s="72"/>
      <c r="N13" s="38">
        <f t="shared" si="4"/>
        <v>21</v>
      </c>
      <c r="O13" s="39">
        <f t="shared" si="4"/>
        <v>42</v>
      </c>
      <c r="P13" s="41">
        <f t="shared" si="7"/>
        <v>63</v>
      </c>
      <c r="Q13" s="15">
        <f t="shared" si="0"/>
        <v>10000</v>
      </c>
      <c r="R13" s="16">
        <f t="shared" si="1"/>
        <v>63000</v>
      </c>
      <c r="S13" s="22">
        <f t="shared" si="8"/>
        <v>73000</v>
      </c>
      <c r="T13" s="17">
        <f t="shared" si="2"/>
        <v>0</v>
      </c>
      <c r="U13" s="22">
        <f t="shared" si="9"/>
        <v>73000</v>
      </c>
      <c r="V13" s="17">
        <f t="shared" si="5"/>
        <v>0</v>
      </c>
      <c r="W13" s="17">
        <f t="shared" si="10"/>
        <v>0</v>
      </c>
      <c r="X13" s="17">
        <f t="shared" si="6"/>
        <v>50400</v>
      </c>
      <c r="Y13" s="17">
        <f t="shared" si="10"/>
        <v>0</v>
      </c>
      <c r="Z13" s="22">
        <f t="shared" si="11"/>
        <v>50400</v>
      </c>
      <c r="AA13" s="22">
        <f t="shared" si="12"/>
        <v>123400</v>
      </c>
      <c r="AB13" s="19"/>
    </row>
    <row r="14" spans="1:28" s="20" customFormat="1" ht="18.75" customHeight="1">
      <c r="A14" s="91" t="s">
        <v>56</v>
      </c>
      <c r="B14" s="56">
        <v>1</v>
      </c>
      <c r="C14" s="64">
        <v>5</v>
      </c>
      <c r="D14" s="72">
        <v>22</v>
      </c>
      <c r="E14" s="70">
        <v>28</v>
      </c>
      <c r="F14" s="71"/>
      <c r="G14" s="73"/>
      <c r="H14" s="74"/>
      <c r="I14" s="75"/>
      <c r="J14" s="76"/>
      <c r="K14" s="77"/>
      <c r="L14" s="76"/>
      <c r="M14" s="77"/>
      <c r="N14" s="38">
        <f t="shared" si="4"/>
        <v>22</v>
      </c>
      <c r="O14" s="39">
        <f t="shared" si="4"/>
        <v>28</v>
      </c>
      <c r="P14" s="41">
        <f t="shared" si="7"/>
        <v>50</v>
      </c>
      <c r="Q14" s="15">
        <f t="shared" si="0"/>
        <v>10000</v>
      </c>
      <c r="R14" s="16">
        <f t="shared" si="1"/>
        <v>50000</v>
      </c>
      <c r="S14" s="22">
        <f t="shared" si="8"/>
        <v>60000</v>
      </c>
      <c r="T14" s="17">
        <f t="shared" si="2"/>
        <v>0</v>
      </c>
      <c r="U14" s="22">
        <f t="shared" si="9"/>
        <v>60000</v>
      </c>
      <c r="V14" s="17">
        <f t="shared" si="5"/>
        <v>0</v>
      </c>
      <c r="W14" s="17">
        <f t="shared" si="10"/>
        <v>0</v>
      </c>
      <c r="X14" s="17">
        <f t="shared" si="6"/>
        <v>40000</v>
      </c>
      <c r="Y14" s="17">
        <f t="shared" si="10"/>
        <v>0</v>
      </c>
      <c r="Z14" s="22">
        <f t="shared" si="11"/>
        <v>40000</v>
      </c>
      <c r="AA14" s="22">
        <f t="shared" si="12"/>
        <v>100000</v>
      </c>
      <c r="AB14" s="19"/>
    </row>
    <row r="15" spans="1:28" s="20" customFormat="1" ht="18.75" customHeight="1">
      <c r="A15" s="91" t="s">
        <v>57</v>
      </c>
      <c r="B15" s="56">
        <v>1</v>
      </c>
      <c r="C15" s="64">
        <v>5</v>
      </c>
      <c r="D15" s="72">
        <v>20</v>
      </c>
      <c r="E15" s="70">
        <v>26</v>
      </c>
      <c r="F15" s="71"/>
      <c r="G15" s="73"/>
      <c r="H15" s="74"/>
      <c r="I15" s="75"/>
      <c r="J15" s="76"/>
      <c r="K15" s="77"/>
      <c r="L15" s="76"/>
      <c r="M15" s="77"/>
      <c r="N15" s="38">
        <f t="shared" si="4"/>
        <v>20</v>
      </c>
      <c r="O15" s="39">
        <f t="shared" si="4"/>
        <v>26</v>
      </c>
      <c r="P15" s="41">
        <f t="shared" si="7"/>
        <v>46</v>
      </c>
      <c r="Q15" s="15">
        <f t="shared" si="0"/>
        <v>10000</v>
      </c>
      <c r="R15" s="16">
        <f t="shared" si="1"/>
        <v>46000</v>
      </c>
      <c r="S15" s="22">
        <f t="shared" si="8"/>
        <v>56000</v>
      </c>
      <c r="T15" s="17">
        <f t="shared" si="2"/>
        <v>0</v>
      </c>
      <c r="U15" s="22">
        <f t="shared" si="9"/>
        <v>56000</v>
      </c>
      <c r="V15" s="17">
        <f t="shared" si="5"/>
        <v>0</v>
      </c>
      <c r="W15" s="17">
        <f t="shared" si="10"/>
        <v>0</v>
      </c>
      <c r="X15" s="17">
        <f t="shared" si="6"/>
        <v>36800</v>
      </c>
      <c r="Y15" s="17">
        <f t="shared" si="10"/>
        <v>0</v>
      </c>
      <c r="Z15" s="22">
        <f t="shared" si="11"/>
        <v>36800</v>
      </c>
      <c r="AA15" s="22">
        <f t="shared" si="12"/>
        <v>92800</v>
      </c>
      <c r="AB15" s="19"/>
    </row>
    <row r="16" spans="1:28" s="20" customFormat="1" ht="18.75" customHeight="1">
      <c r="A16" s="91" t="s">
        <v>58</v>
      </c>
      <c r="B16" s="56">
        <v>1</v>
      </c>
      <c r="C16" s="64">
        <v>5</v>
      </c>
      <c r="D16" s="72">
        <v>29</v>
      </c>
      <c r="E16" s="70">
        <v>36</v>
      </c>
      <c r="F16" s="71"/>
      <c r="G16" s="73"/>
      <c r="H16" s="74"/>
      <c r="I16" s="75"/>
      <c r="J16" s="76"/>
      <c r="K16" s="77"/>
      <c r="L16" s="76"/>
      <c r="M16" s="77"/>
      <c r="N16" s="38">
        <f t="shared" si="4"/>
        <v>29</v>
      </c>
      <c r="O16" s="39">
        <f t="shared" si="4"/>
        <v>36</v>
      </c>
      <c r="P16" s="41">
        <f t="shared" si="7"/>
        <v>65</v>
      </c>
      <c r="Q16" s="15">
        <f t="shared" si="0"/>
        <v>10000</v>
      </c>
      <c r="R16" s="16">
        <f t="shared" si="1"/>
        <v>65000</v>
      </c>
      <c r="S16" s="22">
        <f t="shared" si="8"/>
        <v>75000</v>
      </c>
      <c r="T16" s="17">
        <f t="shared" si="2"/>
        <v>0</v>
      </c>
      <c r="U16" s="22">
        <f t="shared" si="9"/>
        <v>75000</v>
      </c>
      <c r="V16" s="17">
        <f t="shared" si="5"/>
        <v>0</v>
      </c>
      <c r="W16" s="17">
        <f t="shared" si="10"/>
        <v>0</v>
      </c>
      <c r="X16" s="17">
        <f t="shared" si="6"/>
        <v>52000</v>
      </c>
      <c r="Y16" s="17">
        <f t="shared" si="10"/>
        <v>0</v>
      </c>
      <c r="Z16" s="22">
        <f t="shared" si="11"/>
        <v>52000</v>
      </c>
      <c r="AA16" s="22">
        <f t="shared" si="12"/>
        <v>127000</v>
      </c>
      <c r="AB16" s="19"/>
    </row>
    <row r="17" spans="1:28" s="20" customFormat="1" ht="18.75" customHeight="1">
      <c r="A17" s="91" t="s">
        <v>59</v>
      </c>
      <c r="B17" s="56">
        <v>1</v>
      </c>
      <c r="C17" s="64">
        <v>2</v>
      </c>
      <c r="D17" s="72">
        <v>11</v>
      </c>
      <c r="E17" s="70">
        <v>4</v>
      </c>
      <c r="F17" s="71"/>
      <c r="G17" s="73"/>
      <c r="H17" s="74"/>
      <c r="I17" s="75"/>
      <c r="J17" s="76"/>
      <c r="K17" s="77"/>
      <c r="L17" s="76"/>
      <c r="M17" s="77"/>
      <c r="N17" s="38">
        <f t="shared" si="4"/>
        <v>11</v>
      </c>
      <c r="O17" s="39">
        <f t="shared" si="4"/>
        <v>4</v>
      </c>
      <c r="P17" s="41">
        <f t="shared" si="7"/>
        <v>15</v>
      </c>
      <c r="Q17" s="15">
        <f t="shared" si="0"/>
        <v>4000</v>
      </c>
      <c r="R17" s="16">
        <f t="shared" si="1"/>
        <v>15000</v>
      </c>
      <c r="S17" s="22">
        <f t="shared" si="8"/>
        <v>19000</v>
      </c>
      <c r="T17" s="17">
        <f t="shared" si="2"/>
        <v>0</v>
      </c>
      <c r="U17" s="22">
        <f t="shared" si="9"/>
        <v>19000</v>
      </c>
      <c r="V17" s="17">
        <f t="shared" si="5"/>
        <v>0</v>
      </c>
      <c r="W17" s="17">
        <f t="shared" si="10"/>
        <v>0</v>
      </c>
      <c r="X17" s="17">
        <f t="shared" si="6"/>
        <v>12000</v>
      </c>
      <c r="Y17" s="17">
        <f t="shared" si="10"/>
        <v>0</v>
      </c>
      <c r="Z17" s="22">
        <f t="shared" si="11"/>
        <v>12000</v>
      </c>
      <c r="AA17" s="22">
        <f t="shared" si="12"/>
        <v>31000</v>
      </c>
      <c r="AB17" s="19"/>
    </row>
    <row r="18" spans="1:28" s="20" customFormat="1" ht="18.75" customHeight="1">
      <c r="A18" s="91" t="s">
        <v>60</v>
      </c>
      <c r="B18" s="56">
        <v>1</v>
      </c>
      <c r="C18" s="64">
        <v>4</v>
      </c>
      <c r="D18" s="72">
        <v>18</v>
      </c>
      <c r="E18" s="70">
        <v>19</v>
      </c>
      <c r="F18" s="71"/>
      <c r="G18" s="73"/>
      <c r="H18" s="74"/>
      <c r="I18" s="75"/>
      <c r="J18" s="76"/>
      <c r="K18" s="77"/>
      <c r="L18" s="76"/>
      <c r="M18" s="77"/>
      <c r="N18" s="38">
        <f t="shared" si="4"/>
        <v>18</v>
      </c>
      <c r="O18" s="39">
        <f t="shared" si="4"/>
        <v>19</v>
      </c>
      <c r="P18" s="41">
        <f t="shared" si="7"/>
        <v>37</v>
      </c>
      <c r="Q18" s="15">
        <f t="shared" si="0"/>
        <v>8000</v>
      </c>
      <c r="R18" s="16">
        <f t="shared" si="1"/>
        <v>37000</v>
      </c>
      <c r="S18" s="22">
        <f t="shared" si="8"/>
        <v>45000</v>
      </c>
      <c r="T18" s="17">
        <f t="shared" si="2"/>
        <v>0</v>
      </c>
      <c r="U18" s="22">
        <f t="shared" si="9"/>
        <v>45000</v>
      </c>
      <c r="V18" s="17">
        <f t="shared" si="5"/>
        <v>0</v>
      </c>
      <c r="W18" s="17">
        <f t="shared" si="10"/>
        <v>0</v>
      </c>
      <c r="X18" s="17">
        <f t="shared" si="6"/>
        <v>29600</v>
      </c>
      <c r="Y18" s="17">
        <f t="shared" si="10"/>
        <v>0</v>
      </c>
      <c r="Z18" s="22">
        <f t="shared" si="11"/>
        <v>29600</v>
      </c>
      <c r="AA18" s="22">
        <f t="shared" si="12"/>
        <v>74600</v>
      </c>
      <c r="AB18" s="19"/>
    </row>
    <row r="19" spans="1:28" s="20" customFormat="1" ht="18.75" customHeight="1">
      <c r="A19" s="91" t="s">
        <v>61</v>
      </c>
      <c r="B19" s="56">
        <v>1</v>
      </c>
      <c r="C19" s="64">
        <v>5</v>
      </c>
      <c r="D19" s="72">
        <v>17</v>
      </c>
      <c r="E19" s="70">
        <v>19</v>
      </c>
      <c r="F19" s="71"/>
      <c r="G19" s="73"/>
      <c r="H19" s="74"/>
      <c r="I19" s="75"/>
      <c r="J19" s="76"/>
      <c r="K19" s="77"/>
      <c r="L19" s="76"/>
      <c r="M19" s="77"/>
      <c r="N19" s="38">
        <f t="shared" si="4"/>
        <v>17</v>
      </c>
      <c r="O19" s="39">
        <f t="shared" si="4"/>
        <v>19</v>
      </c>
      <c r="P19" s="41">
        <f t="shared" si="7"/>
        <v>36</v>
      </c>
      <c r="Q19" s="15">
        <f t="shared" si="0"/>
        <v>10000</v>
      </c>
      <c r="R19" s="16">
        <f t="shared" si="1"/>
        <v>36000</v>
      </c>
      <c r="S19" s="22">
        <f t="shared" si="8"/>
        <v>46000</v>
      </c>
      <c r="T19" s="17">
        <f t="shared" si="2"/>
        <v>0</v>
      </c>
      <c r="U19" s="22">
        <f t="shared" si="9"/>
        <v>46000</v>
      </c>
      <c r="V19" s="17">
        <f t="shared" si="5"/>
        <v>0</v>
      </c>
      <c r="W19" s="17">
        <f t="shared" si="10"/>
        <v>0</v>
      </c>
      <c r="X19" s="17">
        <f t="shared" si="6"/>
        <v>28800</v>
      </c>
      <c r="Y19" s="17">
        <f t="shared" si="10"/>
        <v>0</v>
      </c>
      <c r="Z19" s="22">
        <f t="shared" si="11"/>
        <v>28800</v>
      </c>
      <c r="AA19" s="22">
        <f t="shared" si="12"/>
        <v>74800</v>
      </c>
      <c r="AB19" s="19"/>
    </row>
    <row r="20" spans="1:28" s="20" customFormat="1" ht="18.75" customHeight="1">
      <c r="A20" s="91" t="s">
        <v>62</v>
      </c>
      <c r="B20" s="56">
        <v>1</v>
      </c>
      <c r="C20" s="64">
        <v>5</v>
      </c>
      <c r="D20" s="72">
        <v>30</v>
      </c>
      <c r="E20" s="70">
        <v>85</v>
      </c>
      <c r="F20" s="71"/>
      <c r="G20" s="73"/>
      <c r="H20" s="74"/>
      <c r="I20" s="75"/>
      <c r="J20" s="76"/>
      <c r="K20" s="77"/>
      <c r="L20" s="76"/>
      <c r="M20" s="77"/>
      <c r="N20" s="38">
        <f t="shared" si="4"/>
        <v>30</v>
      </c>
      <c r="O20" s="39">
        <f t="shared" si="4"/>
        <v>85</v>
      </c>
      <c r="P20" s="41">
        <f t="shared" si="7"/>
        <v>115</v>
      </c>
      <c r="Q20" s="15">
        <f t="shared" si="0"/>
        <v>10000</v>
      </c>
      <c r="R20" s="16">
        <f t="shared" si="1"/>
        <v>115000</v>
      </c>
      <c r="S20" s="22">
        <f t="shared" si="8"/>
        <v>125000</v>
      </c>
      <c r="T20" s="17">
        <f t="shared" si="2"/>
        <v>0</v>
      </c>
      <c r="U20" s="22">
        <f t="shared" si="9"/>
        <v>125000</v>
      </c>
      <c r="V20" s="17">
        <f t="shared" si="5"/>
        <v>0</v>
      </c>
      <c r="W20" s="17">
        <f t="shared" si="10"/>
        <v>0</v>
      </c>
      <c r="X20" s="17">
        <f t="shared" si="6"/>
        <v>92000</v>
      </c>
      <c r="Y20" s="17">
        <f t="shared" si="10"/>
        <v>0</v>
      </c>
      <c r="Z20" s="22">
        <f t="shared" si="11"/>
        <v>92000</v>
      </c>
      <c r="AA20" s="22">
        <f t="shared" si="12"/>
        <v>217000</v>
      </c>
      <c r="AB20" s="19"/>
    </row>
    <row r="21" spans="1:28" s="20" customFormat="1" ht="18.75" customHeight="1">
      <c r="A21" s="91" t="s">
        <v>63</v>
      </c>
      <c r="B21" s="56">
        <v>1</v>
      </c>
      <c r="C21" s="64">
        <v>5</v>
      </c>
      <c r="D21" s="72">
        <v>12</v>
      </c>
      <c r="E21" s="70">
        <v>64</v>
      </c>
      <c r="F21" s="71"/>
      <c r="G21" s="73"/>
      <c r="H21" s="74"/>
      <c r="I21" s="75"/>
      <c r="J21" s="76"/>
      <c r="K21" s="77"/>
      <c r="L21" s="76"/>
      <c r="M21" s="77"/>
      <c r="N21" s="38">
        <f t="shared" si="4"/>
        <v>12</v>
      </c>
      <c r="O21" s="39">
        <f t="shared" si="4"/>
        <v>64</v>
      </c>
      <c r="P21" s="41">
        <f t="shared" si="7"/>
        <v>76</v>
      </c>
      <c r="Q21" s="15">
        <f t="shared" si="0"/>
        <v>10000</v>
      </c>
      <c r="R21" s="16">
        <f t="shared" si="1"/>
        <v>76000</v>
      </c>
      <c r="S21" s="22">
        <f t="shared" si="8"/>
        <v>86000</v>
      </c>
      <c r="T21" s="17">
        <f t="shared" si="2"/>
        <v>0</v>
      </c>
      <c r="U21" s="22">
        <f t="shared" si="9"/>
        <v>86000</v>
      </c>
      <c r="V21" s="17">
        <f t="shared" si="5"/>
        <v>0</v>
      </c>
      <c r="W21" s="17">
        <f t="shared" si="10"/>
        <v>0</v>
      </c>
      <c r="X21" s="17">
        <f t="shared" si="6"/>
        <v>60800</v>
      </c>
      <c r="Y21" s="17">
        <f t="shared" si="10"/>
        <v>0</v>
      </c>
      <c r="Z21" s="22">
        <f t="shared" si="11"/>
        <v>60800</v>
      </c>
      <c r="AA21" s="22">
        <f t="shared" si="12"/>
        <v>146800</v>
      </c>
      <c r="AB21" s="19"/>
    </row>
    <row r="22" spans="1:28" s="20" customFormat="1" ht="18.75" customHeight="1">
      <c r="A22" s="91" t="s">
        <v>64</v>
      </c>
      <c r="B22" s="56">
        <v>1</v>
      </c>
      <c r="C22" s="78">
        <v>5</v>
      </c>
      <c r="D22" s="72">
        <v>17</v>
      </c>
      <c r="E22" s="70">
        <v>41</v>
      </c>
      <c r="F22" s="71"/>
      <c r="G22" s="73"/>
      <c r="H22" s="74"/>
      <c r="I22" s="75"/>
      <c r="J22" s="76"/>
      <c r="K22" s="77"/>
      <c r="L22" s="76"/>
      <c r="M22" s="77"/>
      <c r="N22" s="38">
        <f t="shared" si="4"/>
        <v>17</v>
      </c>
      <c r="O22" s="39">
        <f t="shared" si="4"/>
        <v>41</v>
      </c>
      <c r="P22" s="41">
        <f t="shared" si="7"/>
        <v>58</v>
      </c>
      <c r="Q22" s="15">
        <f t="shared" si="0"/>
        <v>10000</v>
      </c>
      <c r="R22" s="16">
        <f t="shared" si="1"/>
        <v>58000</v>
      </c>
      <c r="S22" s="22">
        <f t="shared" si="8"/>
        <v>68000</v>
      </c>
      <c r="T22" s="17">
        <f t="shared" si="2"/>
        <v>0</v>
      </c>
      <c r="U22" s="22">
        <f t="shared" si="9"/>
        <v>68000</v>
      </c>
      <c r="V22" s="17">
        <f t="shared" si="5"/>
        <v>0</v>
      </c>
      <c r="W22" s="17">
        <f t="shared" si="10"/>
        <v>0</v>
      </c>
      <c r="X22" s="17">
        <f t="shared" si="6"/>
        <v>46400</v>
      </c>
      <c r="Y22" s="17">
        <f t="shared" si="10"/>
        <v>0</v>
      </c>
      <c r="Z22" s="22">
        <f t="shared" si="11"/>
        <v>46400</v>
      </c>
      <c r="AA22" s="22">
        <f t="shared" si="12"/>
        <v>114400</v>
      </c>
      <c r="AB22" s="19"/>
    </row>
    <row r="23" spans="1:28" s="20" customFormat="1" ht="18.75" customHeight="1">
      <c r="A23" s="91" t="s">
        <v>65</v>
      </c>
      <c r="B23" s="56">
        <v>1</v>
      </c>
      <c r="C23" s="78">
        <v>5</v>
      </c>
      <c r="D23" s="72">
        <v>16</v>
      </c>
      <c r="E23" s="70">
        <v>71</v>
      </c>
      <c r="F23" s="71"/>
      <c r="G23" s="73"/>
      <c r="H23" s="74"/>
      <c r="I23" s="75"/>
      <c r="J23" s="76"/>
      <c r="K23" s="77"/>
      <c r="L23" s="76"/>
      <c r="M23" s="77"/>
      <c r="N23" s="38">
        <f t="shared" si="4"/>
        <v>16</v>
      </c>
      <c r="O23" s="39">
        <f t="shared" si="4"/>
        <v>71</v>
      </c>
      <c r="P23" s="41">
        <f t="shared" si="7"/>
        <v>87</v>
      </c>
      <c r="Q23" s="15">
        <f t="shared" si="0"/>
        <v>10000</v>
      </c>
      <c r="R23" s="16">
        <f t="shared" si="1"/>
        <v>87000</v>
      </c>
      <c r="S23" s="22">
        <f t="shared" si="8"/>
        <v>97000</v>
      </c>
      <c r="T23" s="17">
        <f t="shared" si="2"/>
        <v>0</v>
      </c>
      <c r="U23" s="22">
        <f t="shared" si="9"/>
        <v>97000</v>
      </c>
      <c r="V23" s="17">
        <f t="shared" si="5"/>
        <v>0</v>
      </c>
      <c r="W23" s="17">
        <f t="shared" si="10"/>
        <v>0</v>
      </c>
      <c r="X23" s="17">
        <f t="shared" si="6"/>
        <v>69600</v>
      </c>
      <c r="Y23" s="17">
        <f t="shared" si="10"/>
        <v>0</v>
      </c>
      <c r="Z23" s="22">
        <f t="shared" si="11"/>
        <v>69600</v>
      </c>
      <c r="AA23" s="22">
        <f t="shared" si="12"/>
        <v>166600</v>
      </c>
      <c r="AB23" s="19"/>
    </row>
    <row r="24" spans="1:28" s="20" customFormat="1" ht="18.75" customHeight="1">
      <c r="A24" s="91" t="s">
        <v>66</v>
      </c>
      <c r="B24" s="56">
        <v>1</v>
      </c>
      <c r="C24" s="78">
        <v>5</v>
      </c>
      <c r="D24" s="72">
        <v>14</v>
      </c>
      <c r="E24" s="70">
        <v>35</v>
      </c>
      <c r="F24" s="71"/>
      <c r="G24" s="73"/>
      <c r="H24" s="74"/>
      <c r="I24" s="75"/>
      <c r="J24" s="76"/>
      <c r="K24" s="77"/>
      <c r="L24" s="76"/>
      <c r="M24" s="77"/>
      <c r="N24" s="38">
        <f t="shared" si="4"/>
        <v>14</v>
      </c>
      <c r="O24" s="39">
        <f t="shared" si="4"/>
        <v>35</v>
      </c>
      <c r="P24" s="41">
        <f t="shared" si="7"/>
        <v>49</v>
      </c>
      <c r="Q24" s="15">
        <f t="shared" si="0"/>
        <v>10000</v>
      </c>
      <c r="R24" s="16">
        <f t="shared" si="1"/>
        <v>49000</v>
      </c>
      <c r="S24" s="22">
        <f t="shared" si="8"/>
        <v>59000</v>
      </c>
      <c r="T24" s="17">
        <f t="shared" si="2"/>
        <v>0</v>
      </c>
      <c r="U24" s="22">
        <f t="shared" si="9"/>
        <v>59000</v>
      </c>
      <c r="V24" s="17">
        <f t="shared" si="5"/>
        <v>0</v>
      </c>
      <c r="W24" s="17">
        <f t="shared" si="10"/>
        <v>0</v>
      </c>
      <c r="X24" s="17">
        <f t="shared" si="6"/>
        <v>39200</v>
      </c>
      <c r="Y24" s="17">
        <f t="shared" si="10"/>
        <v>0</v>
      </c>
      <c r="Z24" s="22">
        <f t="shared" si="11"/>
        <v>39200</v>
      </c>
      <c r="AA24" s="22">
        <f t="shared" si="12"/>
        <v>98200</v>
      </c>
      <c r="AB24" s="19"/>
    </row>
    <row r="25" spans="1:28" s="20" customFormat="1" ht="18.75" customHeight="1">
      <c r="A25" s="91" t="s">
        <v>67</v>
      </c>
      <c r="B25" s="56">
        <v>1</v>
      </c>
      <c r="C25" s="78">
        <v>5</v>
      </c>
      <c r="D25" s="72">
        <v>20</v>
      </c>
      <c r="E25" s="70">
        <v>64</v>
      </c>
      <c r="F25" s="71"/>
      <c r="G25" s="73"/>
      <c r="H25" s="74"/>
      <c r="I25" s="75"/>
      <c r="J25" s="76"/>
      <c r="K25" s="77"/>
      <c r="L25" s="76"/>
      <c r="M25" s="77"/>
      <c r="N25" s="38">
        <f t="shared" si="4"/>
        <v>20</v>
      </c>
      <c r="O25" s="39">
        <f t="shared" si="4"/>
        <v>64</v>
      </c>
      <c r="P25" s="41">
        <f t="shared" si="7"/>
        <v>84</v>
      </c>
      <c r="Q25" s="15">
        <f t="shared" si="0"/>
        <v>10000</v>
      </c>
      <c r="R25" s="16">
        <f t="shared" si="1"/>
        <v>84000</v>
      </c>
      <c r="S25" s="22">
        <f t="shared" si="8"/>
        <v>94000</v>
      </c>
      <c r="T25" s="17">
        <f t="shared" si="2"/>
        <v>0</v>
      </c>
      <c r="U25" s="22">
        <f t="shared" si="9"/>
        <v>94000</v>
      </c>
      <c r="V25" s="17">
        <f t="shared" si="5"/>
        <v>0</v>
      </c>
      <c r="W25" s="17">
        <f t="shared" si="10"/>
        <v>0</v>
      </c>
      <c r="X25" s="17">
        <f t="shared" si="6"/>
        <v>67200</v>
      </c>
      <c r="Y25" s="17">
        <f t="shared" si="10"/>
        <v>0</v>
      </c>
      <c r="Z25" s="22">
        <f t="shared" si="11"/>
        <v>67200</v>
      </c>
      <c r="AA25" s="22">
        <f t="shared" si="12"/>
        <v>161200</v>
      </c>
      <c r="AB25" s="19"/>
    </row>
    <row r="26" spans="1:28" s="20" customFormat="1" ht="18.75" customHeight="1">
      <c r="A26" s="91" t="s">
        <v>68</v>
      </c>
      <c r="B26" s="56">
        <v>1</v>
      </c>
      <c r="C26" s="78">
        <v>3</v>
      </c>
      <c r="D26" s="72">
        <v>11</v>
      </c>
      <c r="E26" s="70">
        <v>21</v>
      </c>
      <c r="F26" s="71"/>
      <c r="G26" s="73"/>
      <c r="H26" s="74"/>
      <c r="I26" s="75"/>
      <c r="J26" s="76"/>
      <c r="K26" s="77"/>
      <c r="L26" s="76"/>
      <c r="M26" s="77"/>
      <c r="N26" s="38">
        <f t="shared" si="4"/>
        <v>11</v>
      </c>
      <c r="O26" s="39">
        <f t="shared" si="4"/>
        <v>21</v>
      </c>
      <c r="P26" s="41">
        <f t="shared" si="7"/>
        <v>32</v>
      </c>
      <c r="Q26" s="15">
        <f t="shared" si="0"/>
        <v>6000</v>
      </c>
      <c r="R26" s="16">
        <f t="shared" si="1"/>
        <v>32000</v>
      </c>
      <c r="S26" s="22">
        <f t="shared" si="8"/>
        <v>38000</v>
      </c>
      <c r="T26" s="17">
        <f t="shared" si="2"/>
        <v>0</v>
      </c>
      <c r="U26" s="22">
        <f t="shared" si="9"/>
        <v>38000</v>
      </c>
      <c r="V26" s="17">
        <f t="shared" si="5"/>
        <v>0</v>
      </c>
      <c r="W26" s="17">
        <f t="shared" si="10"/>
        <v>0</v>
      </c>
      <c r="X26" s="17">
        <f t="shared" si="6"/>
        <v>25600</v>
      </c>
      <c r="Y26" s="17">
        <f t="shared" si="10"/>
        <v>0</v>
      </c>
      <c r="Z26" s="22">
        <f t="shared" si="11"/>
        <v>25600</v>
      </c>
      <c r="AA26" s="22">
        <f t="shared" si="12"/>
        <v>63600</v>
      </c>
      <c r="AB26" s="19"/>
    </row>
    <row r="27" spans="1:28" s="20" customFormat="1" ht="18.75" customHeight="1">
      <c r="A27" s="55"/>
      <c r="B27" s="56"/>
      <c r="C27" s="78"/>
      <c r="D27" s="72"/>
      <c r="E27" s="70"/>
      <c r="F27" s="71"/>
      <c r="G27" s="73"/>
      <c r="H27" s="74"/>
      <c r="I27" s="75"/>
      <c r="J27" s="76"/>
      <c r="K27" s="77"/>
      <c r="L27" s="76"/>
      <c r="M27" s="77"/>
      <c r="N27" s="38">
        <f t="shared" si="4"/>
        <v>0</v>
      </c>
      <c r="O27" s="39">
        <f t="shared" si="4"/>
        <v>0</v>
      </c>
      <c r="P27" s="41">
        <f t="shared" si="7"/>
        <v>0</v>
      </c>
      <c r="Q27" s="15">
        <f t="shared" si="0"/>
        <v>0</v>
      </c>
      <c r="R27" s="16">
        <f t="shared" si="1"/>
        <v>0</v>
      </c>
      <c r="S27" s="22">
        <f t="shared" si="8"/>
        <v>0</v>
      </c>
      <c r="T27" s="17">
        <f t="shared" si="2"/>
        <v>0</v>
      </c>
      <c r="U27" s="22">
        <f t="shared" si="9"/>
        <v>0</v>
      </c>
      <c r="V27" s="17">
        <f t="shared" si="5"/>
        <v>0</v>
      </c>
      <c r="W27" s="17">
        <f t="shared" si="10"/>
        <v>0</v>
      </c>
      <c r="X27" s="17">
        <f t="shared" si="6"/>
        <v>0</v>
      </c>
      <c r="Y27" s="17">
        <f t="shared" si="10"/>
        <v>0</v>
      </c>
      <c r="Z27" s="22">
        <f t="shared" si="11"/>
        <v>0</v>
      </c>
      <c r="AA27" s="22">
        <f t="shared" si="12"/>
        <v>0</v>
      </c>
      <c r="AB27" s="19"/>
    </row>
    <row r="28" spans="1:28" s="20" customFormat="1" ht="18.75" customHeight="1">
      <c r="A28" s="55"/>
      <c r="B28" s="56"/>
      <c r="C28" s="78"/>
      <c r="D28" s="72"/>
      <c r="E28" s="70"/>
      <c r="F28" s="71"/>
      <c r="G28" s="73"/>
      <c r="H28" s="74"/>
      <c r="I28" s="75"/>
      <c r="J28" s="76"/>
      <c r="K28" s="77"/>
      <c r="L28" s="76"/>
      <c r="M28" s="77"/>
      <c r="N28" s="38">
        <f t="shared" si="4"/>
        <v>0</v>
      </c>
      <c r="O28" s="39">
        <f t="shared" si="4"/>
        <v>0</v>
      </c>
      <c r="P28" s="41">
        <f t="shared" si="7"/>
        <v>0</v>
      </c>
      <c r="Q28" s="15">
        <f t="shared" si="0"/>
        <v>0</v>
      </c>
      <c r="R28" s="16">
        <f t="shared" si="1"/>
        <v>0</v>
      </c>
      <c r="S28" s="22">
        <f t="shared" si="8"/>
        <v>0</v>
      </c>
      <c r="T28" s="17">
        <f t="shared" si="2"/>
        <v>0</v>
      </c>
      <c r="U28" s="22">
        <f t="shared" si="9"/>
        <v>0</v>
      </c>
      <c r="V28" s="17">
        <f t="shared" si="5"/>
        <v>0</v>
      </c>
      <c r="W28" s="17">
        <f t="shared" si="10"/>
        <v>0</v>
      </c>
      <c r="X28" s="17">
        <f t="shared" si="6"/>
        <v>0</v>
      </c>
      <c r="Y28" s="17">
        <f t="shared" si="10"/>
        <v>0</v>
      </c>
      <c r="Z28" s="22">
        <f t="shared" si="11"/>
        <v>0</v>
      </c>
      <c r="AA28" s="22">
        <f t="shared" si="12"/>
        <v>0</v>
      </c>
      <c r="AB28" s="19"/>
    </row>
    <row r="29" spans="1:28" s="20" customFormat="1" ht="18.75" customHeight="1">
      <c r="A29" s="55"/>
      <c r="B29" s="56"/>
      <c r="C29" s="78"/>
      <c r="D29" s="72"/>
      <c r="E29" s="70"/>
      <c r="F29" s="71"/>
      <c r="G29" s="73"/>
      <c r="H29" s="74"/>
      <c r="I29" s="75"/>
      <c r="J29" s="76"/>
      <c r="K29" s="77"/>
      <c r="L29" s="76"/>
      <c r="M29" s="77"/>
      <c r="N29" s="38">
        <f t="shared" si="4"/>
        <v>0</v>
      </c>
      <c r="O29" s="39">
        <f t="shared" si="4"/>
        <v>0</v>
      </c>
      <c r="P29" s="41">
        <f t="shared" si="7"/>
        <v>0</v>
      </c>
      <c r="Q29" s="15">
        <f t="shared" si="0"/>
        <v>0</v>
      </c>
      <c r="R29" s="16">
        <f t="shared" si="1"/>
        <v>0</v>
      </c>
      <c r="S29" s="22">
        <f t="shared" si="8"/>
        <v>0</v>
      </c>
      <c r="T29" s="17">
        <f t="shared" si="2"/>
        <v>0</v>
      </c>
      <c r="U29" s="22">
        <f t="shared" si="9"/>
        <v>0</v>
      </c>
      <c r="V29" s="17">
        <f t="shared" si="5"/>
        <v>0</v>
      </c>
      <c r="W29" s="17">
        <f t="shared" si="10"/>
        <v>0</v>
      </c>
      <c r="X29" s="17">
        <f t="shared" si="6"/>
        <v>0</v>
      </c>
      <c r="Y29" s="17">
        <f t="shared" si="10"/>
        <v>0</v>
      </c>
      <c r="Z29" s="22">
        <f t="shared" si="11"/>
        <v>0</v>
      </c>
      <c r="AA29" s="22">
        <f t="shared" si="12"/>
        <v>0</v>
      </c>
      <c r="AB29" s="19"/>
    </row>
    <row r="30" spans="1:28" s="20" customFormat="1" ht="18.75" customHeight="1">
      <c r="A30" s="55"/>
      <c r="B30" s="56"/>
      <c r="C30" s="78"/>
      <c r="D30" s="72"/>
      <c r="E30" s="70"/>
      <c r="F30" s="71"/>
      <c r="G30" s="73"/>
      <c r="H30" s="74"/>
      <c r="I30" s="75"/>
      <c r="J30" s="76"/>
      <c r="K30" s="77"/>
      <c r="L30" s="76"/>
      <c r="M30" s="77"/>
      <c r="N30" s="38">
        <f t="shared" si="4"/>
        <v>0</v>
      </c>
      <c r="O30" s="39">
        <f t="shared" si="4"/>
        <v>0</v>
      </c>
      <c r="P30" s="41">
        <f t="shared" si="7"/>
        <v>0</v>
      </c>
      <c r="Q30" s="15">
        <f t="shared" si="0"/>
        <v>0</v>
      </c>
      <c r="R30" s="16">
        <f t="shared" si="1"/>
        <v>0</v>
      </c>
      <c r="S30" s="22">
        <f t="shared" si="8"/>
        <v>0</v>
      </c>
      <c r="T30" s="17">
        <f t="shared" si="2"/>
        <v>0</v>
      </c>
      <c r="U30" s="22">
        <f t="shared" si="9"/>
        <v>0</v>
      </c>
      <c r="V30" s="17">
        <f t="shared" si="5"/>
        <v>0</v>
      </c>
      <c r="W30" s="17">
        <f aca="true" t="shared" si="13" ref="W30:Y31">SUM($C30*W$7)</f>
        <v>0</v>
      </c>
      <c r="X30" s="17">
        <f t="shared" si="6"/>
        <v>0</v>
      </c>
      <c r="Y30" s="17">
        <f t="shared" si="13"/>
        <v>0</v>
      </c>
      <c r="Z30" s="22">
        <f t="shared" si="11"/>
        <v>0</v>
      </c>
      <c r="AA30" s="22">
        <f t="shared" si="12"/>
        <v>0</v>
      </c>
      <c r="AB30" s="19"/>
    </row>
    <row r="31" spans="1:28" s="20" customFormat="1" ht="18.75" customHeight="1">
      <c r="A31" s="55"/>
      <c r="B31" s="56"/>
      <c r="C31" s="78"/>
      <c r="D31" s="72"/>
      <c r="E31" s="70"/>
      <c r="F31" s="71"/>
      <c r="G31" s="73"/>
      <c r="H31" s="74"/>
      <c r="I31" s="75"/>
      <c r="J31" s="76"/>
      <c r="K31" s="77"/>
      <c r="L31" s="76"/>
      <c r="M31" s="77"/>
      <c r="N31" s="38">
        <f t="shared" si="4"/>
        <v>0</v>
      </c>
      <c r="O31" s="39">
        <f t="shared" si="4"/>
        <v>0</v>
      </c>
      <c r="P31" s="41">
        <f t="shared" si="7"/>
        <v>0</v>
      </c>
      <c r="Q31" s="15">
        <f t="shared" si="0"/>
        <v>0</v>
      </c>
      <c r="R31" s="16">
        <f t="shared" si="1"/>
        <v>0</v>
      </c>
      <c r="S31" s="22">
        <f t="shared" si="8"/>
        <v>0</v>
      </c>
      <c r="T31" s="17">
        <f t="shared" si="2"/>
        <v>0</v>
      </c>
      <c r="U31" s="22">
        <f t="shared" si="9"/>
        <v>0</v>
      </c>
      <c r="V31" s="17">
        <f t="shared" si="5"/>
        <v>0</v>
      </c>
      <c r="W31" s="17">
        <f>SUM($C31*W$7)</f>
        <v>0</v>
      </c>
      <c r="X31" s="17">
        <f t="shared" si="6"/>
        <v>0</v>
      </c>
      <c r="Y31" s="17">
        <f t="shared" si="13"/>
        <v>0</v>
      </c>
      <c r="Z31" s="22">
        <f t="shared" si="11"/>
        <v>0</v>
      </c>
      <c r="AA31" s="22">
        <f t="shared" si="12"/>
        <v>0</v>
      </c>
      <c r="AB31" s="19"/>
    </row>
    <row r="32" spans="1:28" s="20" customFormat="1" ht="18.75" customHeight="1">
      <c r="A32" s="79"/>
      <c r="B32" s="56"/>
      <c r="C32" s="80"/>
      <c r="D32" s="81"/>
      <c r="E32" s="82"/>
      <c r="F32" s="83"/>
      <c r="G32" s="84"/>
      <c r="H32" s="85"/>
      <c r="I32" s="86"/>
      <c r="J32" s="87"/>
      <c r="K32" s="88"/>
      <c r="L32" s="87"/>
      <c r="M32" s="88"/>
      <c r="N32" s="38">
        <f t="shared" si="4"/>
        <v>0</v>
      </c>
      <c r="O32" s="39">
        <f t="shared" si="4"/>
        <v>0</v>
      </c>
      <c r="P32" s="41">
        <f t="shared" si="7"/>
        <v>0</v>
      </c>
      <c r="Q32" s="15">
        <f t="shared" si="0"/>
        <v>0</v>
      </c>
      <c r="R32" s="16">
        <f t="shared" si="1"/>
        <v>0</v>
      </c>
      <c r="S32" s="22">
        <f t="shared" si="8"/>
        <v>0</v>
      </c>
      <c r="T32" s="17">
        <f t="shared" si="2"/>
        <v>0</v>
      </c>
      <c r="U32" s="22">
        <f t="shared" si="9"/>
        <v>0</v>
      </c>
      <c r="V32" s="17">
        <f t="shared" si="5"/>
        <v>0</v>
      </c>
      <c r="W32" s="17">
        <f>SUM($C32*W$7)</f>
        <v>0</v>
      </c>
      <c r="X32" s="17">
        <f t="shared" si="6"/>
        <v>0</v>
      </c>
      <c r="Y32" s="17">
        <f>SUM($C32*Y$7)</f>
        <v>0</v>
      </c>
      <c r="Z32" s="22">
        <f t="shared" si="11"/>
        <v>0</v>
      </c>
      <c r="AA32" s="22">
        <f t="shared" si="12"/>
        <v>0</v>
      </c>
      <c r="AB32" s="19"/>
    </row>
    <row r="33" spans="1:28" s="20" customFormat="1" ht="20.25" customHeight="1">
      <c r="A33" s="25" t="s">
        <v>21</v>
      </c>
      <c r="B33" s="26">
        <f>COUNTIF(B8:B32,"1")</f>
        <v>19</v>
      </c>
      <c r="C33" s="27">
        <f aca="true" t="shared" si="14" ref="C33:AA33">SUM(C8:C32)</f>
        <v>89</v>
      </c>
      <c r="D33" s="28">
        <f t="shared" si="14"/>
        <v>404</v>
      </c>
      <c r="E33" s="29">
        <f t="shared" si="14"/>
        <v>837</v>
      </c>
      <c r="F33" s="30">
        <f t="shared" si="14"/>
        <v>0</v>
      </c>
      <c r="G33" s="31">
        <f t="shared" si="14"/>
        <v>0</v>
      </c>
      <c r="H33" s="32">
        <f t="shared" si="14"/>
        <v>0</v>
      </c>
      <c r="I33" s="33">
        <f t="shared" si="14"/>
        <v>0</v>
      </c>
      <c r="J33" s="34">
        <f>SUM(J8:J32)</f>
        <v>0</v>
      </c>
      <c r="K33" s="35">
        <f>SUM(K8:K32)</f>
        <v>0</v>
      </c>
      <c r="L33" s="34">
        <f t="shared" si="14"/>
        <v>0</v>
      </c>
      <c r="M33" s="35">
        <f t="shared" si="14"/>
        <v>0</v>
      </c>
      <c r="N33" s="34">
        <f t="shared" si="14"/>
        <v>404</v>
      </c>
      <c r="O33" s="33">
        <f t="shared" si="14"/>
        <v>837</v>
      </c>
      <c r="P33" s="36">
        <f>SUM(P8:P32)</f>
        <v>1241</v>
      </c>
      <c r="Q33" s="37">
        <f t="shared" si="14"/>
        <v>178000</v>
      </c>
      <c r="R33" s="28">
        <f t="shared" si="14"/>
        <v>1241000</v>
      </c>
      <c r="S33" s="23">
        <f t="shared" si="14"/>
        <v>1419000</v>
      </c>
      <c r="T33" s="23">
        <f t="shared" si="14"/>
        <v>0</v>
      </c>
      <c r="U33" s="23">
        <f t="shared" si="14"/>
        <v>1419000</v>
      </c>
      <c r="V33" s="23">
        <f t="shared" si="14"/>
        <v>0</v>
      </c>
      <c r="W33" s="23">
        <f t="shared" si="14"/>
        <v>0</v>
      </c>
      <c r="X33" s="23">
        <f t="shared" si="14"/>
        <v>992800</v>
      </c>
      <c r="Y33" s="23">
        <f t="shared" si="14"/>
        <v>0</v>
      </c>
      <c r="Z33" s="23">
        <f t="shared" si="14"/>
        <v>992800</v>
      </c>
      <c r="AA33" s="23">
        <f t="shared" si="14"/>
        <v>2411800</v>
      </c>
      <c r="AB33" s="19"/>
    </row>
    <row r="34" spans="1:28" ht="17.25" customHeight="1">
      <c r="A34" s="4"/>
      <c r="B34" s="4" t="s">
        <v>33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5">
        <f>SUM(D33:M33)</f>
        <v>1241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</sheetData>
  <sheetProtection/>
  <mergeCells count="44">
    <mergeCell ref="V1:W1"/>
    <mergeCell ref="X1:AA1"/>
    <mergeCell ref="S2:T2"/>
    <mergeCell ref="X2:Z2"/>
    <mergeCell ref="A1:B1"/>
    <mergeCell ref="C1:F1"/>
    <mergeCell ref="G1:K1"/>
    <mergeCell ref="L1:U1"/>
    <mergeCell ref="A4:A7"/>
    <mergeCell ref="B4:M4"/>
    <mergeCell ref="N4:P4"/>
    <mergeCell ref="Q4:S4"/>
    <mergeCell ref="N5:N7"/>
    <mergeCell ref="O5:O7"/>
    <mergeCell ref="L6:L7"/>
    <mergeCell ref="M6:M7"/>
    <mergeCell ref="D6:D7"/>
    <mergeCell ref="E6:E7"/>
    <mergeCell ref="V4:Z4"/>
    <mergeCell ref="P5:P7"/>
    <mergeCell ref="W5:W6"/>
    <mergeCell ref="X5:X6"/>
    <mergeCell ref="Q5:Q6"/>
    <mergeCell ref="R5:R6"/>
    <mergeCell ref="S5:S6"/>
    <mergeCell ref="V5:V6"/>
    <mergeCell ref="Y5:Y6"/>
    <mergeCell ref="Z5:Z6"/>
    <mergeCell ref="AA4:AA6"/>
    <mergeCell ref="B5:B7"/>
    <mergeCell ref="C5:C7"/>
    <mergeCell ref="D5:E5"/>
    <mergeCell ref="F5:G5"/>
    <mergeCell ref="H5:I5"/>
    <mergeCell ref="J5:K5"/>
    <mergeCell ref="L5:M5"/>
    <mergeCell ref="J6:J7"/>
    <mergeCell ref="K6:K7"/>
    <mergeCell ref="F6:F7"/>
    <mergeCell ref="G6:G7"/>
    <mergeCell ref="H6:H7"/>
    <mergeCell ref="I6:I7"/>
    <mergeCell ref="T4:T6"/>
    <mergeCell ref="U4:U6"/>
  </mergeCells>
  <printOptions horizontalCentered="1" verticalCentered="1"/>
  <pageMargins left="0.31496062992125984" right="0.1968503937007874" top="0.35433070866141736" bottom="0.1968503937007874" header="0.15748031496062992" footer="0.11811023622047245"/>
  <pageSetup fitToHeight="1" fitToWidth="1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B35"/>
  <sheetViews>
    <sheetView showGridLines="0" showZeros="0" zoomScale="80" zoomScaleNormal="80" zoomScalePageLayoutView="0" workbookViewId="0" topLeftCell="A1">
      <pane xSplit="2" ySplit="7" topLeftCell="W8" activePane="bottomRight" state="frozen"/>
      <selection pane="topLeft" activeCell="G2" sqref="G2"/>
      <selection pane="topRight" activeCell="G2" sqref="G2"/>
      <selection pane="bottomLeft" activeCell="G2" sqref="G2"/>
      <selection pane="bottomRight" activeCell="G2" sqref="G2"/>
    </sheetView>
  </sheetViews>
  <sheetFormatPr defaultColWidth="9.00390625" defaultRowHeight="13.5"/>
  <cols>
    <col min="1" max="1" width="9.125" style="2" customWidth="1"/>
    <col min="2" max="13" width="5.00390625" style="2" customWidth="1"/>
    <col min="14" max="15" width="5.625" style="21" customWidth="1"/>
    <col min="16" max="16" width="6.625" style="21" customWidth="1"/>
    <col min="17" max="27" width="9.875" style="2" customWidth="1"/>
    <col min="28" max="16384" width="9.00390625" style="2" customWidth="1"/>
  </cols>
  <sheetData>
    <row r="1" spans="1:28" s="1" customFormat="1" ht="33" customHeight="1">
      <c r="A1" s="159" t="s">
        <v>13</v>
      </c>
      <c r="B1" s="160"/>
      <c r="C1" s="161">
        <v>42073</v>
      </c>
      <c r="D1" s="162"/>
      <c r="E1" s="162"/>
      <c r="F1" s="163"/>
      <c r="G1" s="164" t="s">
        <v>186</v>
      </c>
      <c r="H1" s="165"/>
      <c r="I1" s="165"/>
      <c r="J1" s="165"/>
      <c r="K1" s="165"/>
      <c r="L1" s="166" t="s">
        <v>34</v>
      </c>
      <c r="M1" s="166"/>
      <c r="N1" s="166"/>
      <c r="O1" s="166"/>
      <c r="P1" s="166"/>
      <c r="Q1" s="166"/>
      <c r="R1" s="166"/>
      <c r="S1" s="166"/>
      <c r="T1" s="166"/>
      <c r="U1" s="166"/>
      <c r="V1" s="167" t="s">
        <v>35</v>
      </c>
      <c r="W1" s="167"/>
      <c r="X1" s="168">
        <v>41250</v>
      </c>
      <c r="Y1" s="168"/>
      <c r="Z1" s="168"/>
      <c r="AA1" s="168"/>
      <c r="AB1" s="3"/>
    </row>
    <row r="2" spans="1:28" s="10" customFormat="1" ht="24.75" customHeight="1">
      <c r="A2" s="6"/>
      <c r="B2" s="51"/>
      <c r="C2" s="8"/>
      <c r="D2" s="52" t="s">
        <v>22</v>
      </c>
      <c r="E2" s="8"/>
      <c r="F2" s="8"/>
      <c r="G2" s="8"/>
      <c r="H2" s="8"/>
      <c r="I2" s="8"/>
      <c r="J2" s="8"/>
      <c r="K2" s="8"/>
      <c r="L2" s="8"/>
      <c r="M2" s="9"/>
      <c r="N2" s="8"/>
      <c r="O2" s="8"/>
      <c r="P2" s="8"/>
      <c r="Q2" s="8"/>
      <c r="R2" s="53" t="s">
        <v>27</v>
      </c>
      <c r="S2" s="136" t="s">
        <v>71</v>
      </c>
      <c r="T2" s="136"/>
      <c r="U2" s="52" t="s">
        <v>28</v>
      </c>
      <c r="V2" s="52"/>
      <c r="W2" s="54" t="s">
        <v>29</v>
      </c>
      <c r="X2" s="137" t="s">
        <v>72</v>
      </c>
      <c r="Y2" s="137"/>
      <c r="Z2" s="137"/>
      <c r="AA2" s="52" t="s">
        <v>30</v>
      </c>
      <c r="AB2" s="8"/>
    </row>
    <row r="3" spans="1:28" s="10" customFormat="1" ht="7.5" customHeight="1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8"/>
      <c r="O3" s="8"/>
      <c r="P3" s="8"/>
      <c r="Q3" s="8"/>
      <c r="S3" s="48"/>
      <c r="T3" s="49"/>
      <c r="U3" s="8"/>
      <c r="V3" s="8"/>
      <c r="W3" s="47"/>
      <c r="X3" s="50"/>
      <c r="Y3" s="50"/>
      <c r="Z3" s="50"/>
      <c r="AA3" s="8"/>
      <c r="AB3" s="8"/>
    </row>
    <row r="4" spans="1:28" s="12" customFormat="1" ht="21" customHeight="1" thickBot="1">
      <c r="A4" s="138" t="s">
        <v>9</v>
      </c>
      <c r="B4" s="141" t="s">
        <v>10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3"/>
      <c r="N4" s="144" t="s">
        <v>0</v>
      </c>
      <c r="O4" s="145"/>
      <c r="P4" s="146"/>
      <c r="Q4" s="147" t="s">
        <v>4</v>
      </c>
      <c r="R4" s="148"/>
      <c r="S4" s="149"/>
      <c r="T4" s="150" t="s">
        <v>19</v>
      </c>
      <c r="U4" s="153" t="s">
        <v>20</v>
      </c>
      <c r="V4" s="147" t="s">
        <v>24</v>
      </c>
      <c r="W4" s="148"/>
      <c r="X4" s="148"/>
      <c r="Y4" s="148"/>
      <c r="Z4" s="149"/>
      <c r="AA4" s="119" t="s">
        <v>25</v>
      </c>
      <c r="AB4" s="11"/>
    </row>
    <row r="5" spans="1:28" s="14" customFormat="1" ht="39" customHeight="1">
      <c r="A5" s="139"/>
      <c r="B5" s="123" t="s">
        <v>32</v>
      </c>
      <c r="C5" s="123" t="s">
        <v>15</v>
      </c>
      <c r="D5" s="126" t="s">
        <v>16</v>
      </c>
      <c r="E5" s="127"/>
      <c r="F5" s="128" t="s">
        <v>17</v>
      </c>
      <c r="G5" s="127"/>
      <c r="H5" s="128" t="s">
        <v>23</v>
      </c>
      <c r="I5" s="129"/>
      <c r="J5" s="128" t="s">
        <v>11</v>
      </c>
      <c r="K5" s="129"/>
      <c r="L5" s="128" t="s">
        <v>12</v>
      </c>
      <c r="M5" s="129"/>
      <c r="N5" s="130" t="s">
        <v>2</v>
      </c>
      <c r="O5" s="133" t="s">
        <v>3</v>
      </c>
      <c r="P5" s="156" t="s">
        <v>31</v>
      </c>
      <c r="Q5" s="115" t="s">
        <v>18</v>
      </c>
      <c r="R5" s="117" t="s">
        <v>14</v>
      </c>
      <c r="S5" s="119" t="s">
        <v>1</v>
      </c>
      <c r="T5" s="151"/>
      <c r="U5" s="154"/>
      <c r="V5" s="121" t="s">
        <v>5</v>
      </c>
      <c r="W5" s="121" t="s">
        <v>6</v>
      </c>
      <c r="X5" s="121" t="s">
        <v>8</v>
      </c>
      <c r="Y5" s="109"/>
      <c r="Z5" s="111" t="s">
        <v>7</v>
      </c>
      <c r="AA5" s="122"/>
      <c r="AB5" s="13"/>
    </row>
    <row r="6" spans="1:28" s="14" customFormat="1" ht="23.25" customHeight="1">
      <c r="A6" s="139"/>
      <c r="B6" s="124"/>
      <c r="C6" s="124"/>
      <c r="D6" s="112" t="s">
        <v>2</v>
      </c>
      <c r="E6" s="107" t="s">
        <v>3</v>
      </c>
      <c r="F6" s="105" t="s">
        <v>2</v>
      </c>
      <c r="G6" s="107" t="s">
        <v>3</v>
      </c>
      <c r="H6" s="105" t="s">
        <v>2</v>
      </c>
      <c r="I6" s="107" t="s">
        <v>3</v>
      </c>
      <c r="J6" s="105" t="s">
        <v>2</v>
      </c>
      <c r="K6" s="107" t="s">
        <v>3</v>
      </c>
      <c r="L6" s="105" t="s">
        <v>2</v>
      </c>
      <c r="M6" s="107" t="s">
        <v>3</v>
      </c>
      <c r="N6" s="131"/>
      <c r="O6" s="134"/>
      <c r="P6" s="157"/>
      <c r="Q6" s="116"/>
      <c r="R6" s="118"/>
      <c r="S6" s="120"/>
      <c r="T6" s="152"/>
      <c r="U6" s="155"/>
      <c r="V6" s="121"/>
      <c r="W6" s="121"/>
      <c r="X6" s="121"/>
      <c r="Y6" s="110"/>
      <c r="Z6" s="111"/>
      <c r="AA6" s="120"/>
      <c r="AB6" s="13"/>
    </row>
    <row r="7" spans="1:28" s="14" customFormat="1" ht="36.75" customHeight="1" thickBot="1">
      <c r="A7" s="140"/>
      <c r="B7" s="125"/>
      <c r="C7" s="125"/>
      <c r="D7" s="113"/>
      <c r="E7" s="114"/>
      <c r="F7" s="106"/>
      <c r="G7" s="108"/>
      <c r="H7" s="106"/>
      <c r="I7" s="108"/>
      <c r="J7" s="106"/>
      <c r="K7" s="108"/>
      <c r="L7" s="106"/>
      <c r="M7" s="108"/>
      <c r="N7" s="132"/>
      <c r="O7" s="135"/>
      <c r="P7" s="158"/>
      <c r="Q7" s="42">
        <v>2000</v>
      </c>
      <c r="R7" s="43">
        <v>1000</v>
      </c>
      <c r="S7" s="44" t="s">
        <v>26</v>
      </c>
      <c r="T7" s="45">
        <v>750</v>
      </c>
      <c r="U7" s="46" t="s">
        <v>26</v>
      </c>
      <c r="V7" s="89"/>
      <c r="W7" s="90"/>
      <c r="X7" s="89">
        <v>500</v>
      </c>
      <c r="Y7" s="89"/>
      <c r="Z7" s="46" t="s">
        <v>26</v>
      </c>
      <c r="AA7" s="46" t="s">
        <v>26</v>
      </c>
      <c r="AB7" s="13"/>
    </row>
    <row r="8" spans="1:28" s="20" customFormat="1" ht="18.75" customHeight="1">
      <c r="A8" s="55" t="s">
        <v>73</v>
      </c>
      <c r="B8" s="56">
        <v>1</v>
      </c>
      <c r="C8" s="57">
        <v>5</v>
      </c>
      <c r="D8" s="58">
        <v>36</v>
      </c>
      <c r="E8" s="59">
        <v>79</v>
      </c>
      <c r="F8" s="60"/>
      <c r="G8" s="61"/>
      <c r="H8" s="62"/>
      <c r="I8" s="61"/>
      <c r="J8" s="63"/>
      <c r="K8" s="61"/>
      <c r="L8" s="63"/>
      <c r="M8" s="61"/>
      <c r="N8" s="38">
        <f>D8+F8+H8+J8+L8</f>
        <v>36</v>
      </c>
      <c r="O8" s="39">
        <f>E8+G8+I8+K8+M8</f>
        <v>79</v>
      </c>
      <c r="P8" s="40">
        <f>SUM(N8:O8)</f>
        <v>115</v>
      </c>
      <c r="Q8" s="15">
        <f aca="true" t="shared" si="0" ref="Q8:Q32">SUM(C8*Q$7)</f>
        <v>10000</v>
      </c>
      <c r="R8" s="16">
        <f aca="true" t="shared" si="1" ref="R8:R32">SUM(P8*R$7)</f>
        <v>115000</v>
      </c>
      <c r="S8" s="22">
        <f>SUM(Q8:R8)</f>
        <v>125000</v>
      </c>
      <c r="T8" s="17">
        <f aca="true" t="shared" si="2" ref="T8:T32">SUM(F8:G8,L8:M8)*T$7</f>
        <v>0</v>
      </c>
      <c r="U8" s="22">
        <f>SUM(S8:T8)</f>
        <v>125000</v>
      </c>
      <c r="V8" s="17">
        <f>SUM(B8*V$7)</f>
        <v>0</v>
      </c>
      <c r="W8" s="17">
        <f aca="true" t="shared" si="3" ref="W8:Y9">SUM($C8*W$7)</f>
        <v>0</v>
      </c>
      <c r="X8" s="18">
        <f>SUM($P8*X$7)</f>
        <v>57500</v>
      </c>
      <c r="Y8" s="18">
        <f t="shared" si="3"/>
        <v>0</v>
      </c>
      <c r="Z8" s="24">
        <f>SUM(V8:Y8)</f>
        <v>57500</v>
      </c>
      <c r="AA8" s="22">
        <f>U8+Z8</f>
        <v>182500</v>
      </c>
      <c r="AB8" s="19"/>
    </row>
    <row r="9" spans="1:28" s="20" customFormat="1" ht="18.75" customHeight="1">
      <c r="A9" s="55" t="s">
        <v>74</v>
      </c>
      <c r="B9" s="56">
        <v>1</v>
      </c>
      <c r="C9" s="64">
        <v>5</v>
      </c>
      <c r="D9" s="65">
        <v>26</v>
      </c>
      <c r="E9" s="66">
        <v>54</v>
      </c>
      <c r="F9" s="67"/>
      <c r="G9" s="68"/>
      <c r="H9" s="69"/>
      <c r="I9" s="70"/>
      <c r="J9" s="71"/>
      <c r="K9" s="72"/>
      <c r="L9" s="71"/>
      <c r="M9" s="72"/>
      <c r="N9" s="38">
        <f aca="true" t="shared" si="4" ref="N9:O32">D9+F9+H9+J9+L9</f>
        <v>26</v>
      </c>
      <c r="O9" s="39">
        <f t="shared" si="4"/>
        <v>54</v>
      </c>
      <c r="P9" s="41">
        <f>SUM(N9:O9)</f>
        <v>80</v>
      </c>
      <c r="Q9" s="15">
        <f t="shared" si="0"/>
        <v>10000</v>
      </c>
      <c r="R9" s="16">
        <f t="shared" si="1"/>
        <v>80000</v>
      </c>
      <c r="S9" s="22">
        <f>SUM(Q9:R9)</f>
        <v>90000</v>
      </c>
      <c r="T9" s="17">
        <f t="shared" si="2"/>
        <v>0</v>
      </c>
      <c r="U9" s="22">
        <f>SUM(S9:T9)</f>
        <v>90000</v>
      </c>
      <c r="V9" s="17">
        <f aca="true" t="shared" si="5" ref="V9:V32">SUM(B9*V$7)</f>
        <v>0</v>
      </c>
      <c r="W9" s="17">
        <f t="shared" si="3"/>
        <v>0</v>
      </c>
      <c r="X9" s="17">
        <f aca="true" t="shared" si="6" ref="X9:X32">SUM($P9*X$7)</f>
        <v>40000</v>
      </c>
      <c r="Y9" s="17">
        <f t="shared" si="3"/>
        <v>0</v>
      </c>
      <c r="Z9" s="22">
        <f>SUM(V9:Y9)</f>
        <v>40000</v>
      </c>
      <c r="AA9" s="22">
        <f>U9+Z9</f>
        <v>130000</v>
      </c>
      <c r="AB9" s="19"/>
    </row>
    <row r="10" spans="1:28" s="20" customFormat="1" ht="18.75" customHeight="1">
      <c r="A10" s="55" t="s">
        <v>75</v>
      </c>
      <c r="B10" s="56">
        <v>1</v>
      </c>
      <c r="C10" s="64">
        <v>5</v>
      </c>
      <c r="D10" s="65">
        <v>39</v>
      </c>
      <c r="E10" s="66">
        <v>90</v>
      </c>
      <c r="F10" s="67"/>
      <c r="G10" s="68"/>
      <c r="H10" s="69"/>
      <c r="I10" s="70"/>
      <c r="J10" s="71"/>
      <c r="K10" s="72"/>
      <c r="L10" s="71"/>
      <c r="M10" s="72"/>
      <c r="N10" s="38">
        <f t="shared" si="4"/>
        <v>39</v>
      </c>
      <c r="O10" s="39">
        <f t="shared" si="4"/>
        <v>90</v>
      </c>
      <c r="P10" s="41">
        <f aca="true" t="shared" si="7" ref="P10:P32">SUM(N10:O10)</f>
        <v>129</v>
      </c>
      <c r="Q10" s="15">
        <f t="shared" si="0"/>
        <v>10000</v>
      </c>
      <c r="R10" s="16">
        <f t="shared" si="1"/>
        <v>129000</v>
      </c>
      <c r="S10" s="22">
        <f aca="true" t="shared" si="8" ref="S10:S32">SUM(Q10:R10)</f>
        <v>139000</v>
      </c>
      <c r="T10" s="17">
        <f t="shared" si="2"/>
        <v>0</v>
      </c>
      <c r="U10" s="22">
        <f aca="true" t="shared" si="9" ref="U10:U32">SUM(S10:T10)</f>
        <v>139000</v>
      </c>
      <c r="V10" s="17">
        <f t="shared" si="5"/>
        <v>0</v>
      </c>
      <c r="W10" s="17">
        <f aca="true" t="shared" si="10" ref="W10:Y29">SUM($C10*W$7)</f>
        <v>0</v>
      </c>
      <c r="X10" s="17">
        <f t="shared" si="6"/>
        <v>64500</v>
      </c>
      <c r="Y10" s="17">
        <f t="shared" si="10"/>
        <v>0</v>
      </c>
      <c r="Z10" s="22">
        <f aca="true" t="shared" si="11" ref="Z10:Z32">SUM(V10:Y10)</f>
        <v>64500</v>
      </c>
      <c r="AA10" s="22">
        <f aca="true" t="shared" si="12" ref="AA10:AA32">U10+Z10</f>
        <v>203500</v>
      </c>
      <c r="AB10" s="19"/>
    </row>
    <row r="11" spans="1:28" s="20" customFormat="1" ht="18.75" customHeight="1">
      <c r="A11" s="55" t="s">
        <v>76</v>
      </c>
      <c r="B11" s="56">
        <v>1</v>
      </c>
      <c r="C11" s="64">
        <v>5</v>
      </c>
      <c r="D11" s="65">
        <v>21</v>
      </c>
      <c r="E11" s="66">
        <v>27</v>
      </c>
      <c r="F11" s="67"/>
      <c r="G11" s="68"/>
      <c r="H11" s="69"/>
      <c r="I11" s="70"/>
      <c r="J11" s="71"/>
      <c r="K11" s="72"/>
      <c r="L11" s="71"/>
      <c r="M11" s="72"/>
      <c r="N11" s="38">
        <f t="shared" si="4"/>
        <v>21</v>
      </c>
      <c r="O11" s="39">
        <f t="shared" si="4"/>
        <v>27</v>
      </c>
      <c r="P11" s="41">
        <f t="shared" si="7"/>
        <v>48</v>
      </c>
      <c r="Q11" s="15">
        <f t="shared" si="0"/>
        <v>10000</v>
      </c>
      <c r="R11" s="16">
        <f t="shared" si="1"/>
        <v>48000</v>
      </c>
      <c r="S11" s="22">
        <f t="shared" si="8"/>
        <v>58000</v>
      </c>
      <c r="T11" s="17">
        <f t="shared" si="2"/>
        <v>0</v>
      </c>
      <c r="U11" s="22">
        <f t="shared" si="9"/>
        <v>58000</v>
      </c>
      <c r="V11" s="17">
        <f t="shared" si="5"/>
        <v>0</v>
      </c>
      <c r="W11" s="17">
        <f t="shared" si="10"/>
        <v>0</v>
      </c>
      <c r="X11" s="17">
        <f t="shared" si="6"/>
        <v>24000</v>
      </c>
      <c r="Y11" s="17">
        <f t="shared" si="10"/>
        <v>0</v>
      </c>
      <c r="Z11" s="22">
        <f t="shared" si="11"/>
        <v>24000</v>
      </c>
      <c r="AA11" s="22">
        <f t="shared" si="12"/>
        <v>82000</v>
      </c>
      <c r="AB11" s="19"/>
    </row>
    <row r="12" spans="1:28" s="20" customFormat="1" ht="18.75" customHeight="1">
      <c r="A12" s="55" t="s">
        <v>77</v>
      </c>
      <c r="B12" s="56">
        <v>1</v>
      </c>
      <c r="C12" s="64">
        <v>5</v>
      </c>
      <c r="D12" s="65">
        <v>15</v>
      </c>
      <c r="E12" s="66">
        <v>22</v>
      </c>
      <c r="F12" s="67"/>
      <c r="G12" s="68"/>
      <c r="H12" s="69"/>
      <c r="I12" s="70"/>
      <c r="J12" s="71"/>
      <c r="K12" s="72"/>
      <c r="L12" s="71"/>
      <c r="M12" s="72"/>
      <c r="N12" s="38">
        <f t="shared" si="4"/>
        <v>15</v>
      </c>
      <c r="O12" s="39">
        <f t="shared" si="4"/>
        <v>22</v>
      </c>
      <c r="P12" s="41">
        <f t="shared" si="7"/>
        <v>37</v>
      </c>
      <c r="Q12" s="15">
        <f t="shared" si="0"/>
        <v>10000</v>
      </c>
      <c r="R12" s="16">
        <f t="shared" si="1"/>
        <v>37000</v>
      </c>
      <c r="S12" s="22">
        <f t="shared" si="8"/>
        <v>47000</v>
      </c>
      <c r="T12" s="17">
        <f t="shared" si="2"/>
        <v>0</v>
      </c>
      <c r="U12" s="22">
        <f t="shared" si="9"/>
        <v>47000</v>
      </c>
      <c r="V12" s="17">
        <f t="shared" si="5"/>
        <v>0</v>
      </c>
      <c r="W12" s="17">
        <f t="shared" si="10"/>
        <v>0</v>
      </c>
      <c r="X12" s="17">
        <f t="shared" si="6"/>
        <v>18500</v>
      </c>
      <c r="Y12" s="17">
        <f t="shared" si="10"/>
        <v>0</v>
      </c>
      <c r="Z12" s="22">
        <f t="shared" si="11"/>
        <v>18500</v>
      </c>
      <c r="AA12" s="22">
        <f t="shared" si="12"/>
        <v>65500</v>
      </c>
      <c r="AB12" s="19"/>
    </row>
    <row r="13" spans="1:28" s="20" customFormat="1" ht="18.75" customHeight="1">
      <c r="A13" s="55" t="s">
        <v>78</v>
      </c>
      <c r="B13" s="56">
        <v>1</v>
      </c>
      <c r="C13" s="64">
        <v>5</v>
      </c>
      <c r="D13" s="65">
        <v>26</v>
      </c>
      <c r="E13" s="66">
        <v>44</v>
      </c>
      <c r="F13" s="67"/>
      <c r="G13" s="68"/>
      <c r="H13" s="69"/>
      <c r="I13" s="70"/>
      <c r="J13" s="71"/>
      <c r="K13" s="72"/>
      <c r="L13" s="71"/>
      <c r="M13" s="72"/>
      <c r="N13" s="38">
        <f t="shared" si="4"/>
        <v>26</v>
      </c>
      <c r="O13" s="39">
        <f t="shared" si="4"/>
        <v>44</v>
      </c>
      <c r="P13" s="41">
        <f t="shared" si="7"/>
        <v>70</v>
      </c>
      <c r="Q13" s="15">
        <f t="shared" si="0"/>
        <v>10000</v>
      </c>
      <c r="R13" s="16">
        <f t="shared" si="1"/>
        <v>70000</v>
      </c>
      <c r="S13" s="22">
        <f t="shared" si="8"/>
        <v>80000</v>
      </c>
      <c r="T13" s="17">
        <f t="shared" si="2"/>
        <v>0</v>
      </c>
      <c r="U13" s="22">
        <f t="shared" si="9"/>
        <v>80000</v>
      </c>
      <c r="V13" s="17">
        <f t="shared" si="5"/>
        <v>0</v>
      </c>
      <c r="W13" s="17">
        <f t="shared" si="10"/>
        <v>0</v>
      </c>
      <c r="X13" s="17">
        <f t="shared" si="6"/>
        <v>35000</v>
      </c>
      <c r="Y13" s="17">
        <f t="shared" si="10"/>
        <v>0</v>
      </c>
      <c r="Z13" s="22">
        <f t="shared" si="11"/>
        <v>35000</v>
      </c>
      <c r="AA13" s="22">
        <f t="shared" si="12"/>
        <v>115000</v>
      </c>
      <c r="AB13" s="19"/>
    </row>
    <row r="14" spans="1:28" s="20" customFormat="1" ht="18.75" customHeight="1">
      <c r="A14" s="55" t="s">
        <v>79</v>
      </c>
      <c r="B14" s="56">
        <v>1</v>
      </c>
      <c r="C14" s="64">
        <v>5</v>
      </c>
      <c r="D14" s="72">
        <v>35</v>
      </c>
      <c r="E14" s="70">
        <v>44</v>
      </c>
      <c r="F14" s="71"/>
      <c r="G14" s="73"/>
      <c r="H14" s="74"/>
      <c r="I14" s="75"/>
      <c r="J14" s="76"/>
      <c r="K14" s="77"/>
      <c r="L14" s="76"/>
      <c r="M14" s="77"/>
      <c r="N14" s="38">
        <f t="shared" si="4"/>
        <v>35</v>
      </c>
      <c r="O14" s="39">
        <f t="shared" si="4"/>
        <v>44</v>
      </c>
      <c r="P14" s="41">
        <f t="shared" si="7"/>
        <v>79</v>
      </c>
      <c r="Q14" s="15">
        <f t="shared" si="0"/>
        <v>10000</v>
      </c>
      <c r="R14" s="16">
        <f t="shared" si="1"/>
        <v>79000</v>
      </c>
      <c r="S14" s="22">
        <f t="shared" si="8"/>
        <v>89000</v>
      </c>
      <c r="T14" s="17">
        <f t="shared" si="2"/>
        <v>0</v>
      </c>
      <c r="U14" s="22">
        <f t="shared" si="9"/>
        <v>89000</v>
      </c>
      <c r="V14" s="17">
        <f t="shared" si="5"/>
        <v>0</v>
      </c>
      <c r="W14" s="17">
        <f t="shared" si="10"/>
        <v>0</v>
      </c>
      <c r="X14" s="17">
        <f t="shared" si="6"/>
        <v>39500</v>
      </c>
      <c r="Y14" s="17">
        <f t="shared" si="10"/>
        <v>0</v>
      </c>
      <c r="Z14" s="22">
        <f t="shared" si="11"/>
        <v>39500</v>
      </c>
      <c r="AA14" s="22">
        <f t="shared" si="12"/>
        <v>128500</v>
      </c>
      <c r="AB14" s="19"/>
    </row>
    <row r="15" spans="1:28" s="20" customFormat="1" ht="18.75" customHeight="1">
      <c r="A15" s="55" t="s">
        <v>80</v>
      </c>
      <c r="B15" s="56">
        <v>1</v>
      </c>
      <c r="C15" s="64">
        <v>5</v>
      </c>
      <c r="D15" s="72">
        <v>23</v>
      </c>
      <c r="E15" s="70">
        <v>48</v>
      </c>
      <c r="F15" s="71"/>
      <c r="G15" s="73"/>
      <c r="H15" s="74"/>
      <c r="I15" s="75"/>
      <c r="J15" s="76"/>
      <c r="K15" s="77"/>
      <c r="L15" s="76"/>
      <c r="M15" s="77"/>
      <c r="N15" s="38">
        <f t="shared" si="4"/>
        <v>23</v>
      </c>
      <c r="O15" s="39">
        <f t="shared" si="4"/>
        <v>48</v>
      </c>
      <c r="P15" s="41">
        <f t="shared" si="7"/>
        <v>71</v>
      </c>
      <c r="Q15" s="15">
        <f t="shared" si="0"/>
        <v>10000</v>
      </c>
      <c r="R15" s="16">
        <f t="shared" si="1"/>
        <v>71000</v>
      </c>
      <c r="S15" s="22">
        <f t="shared" si="8"/>
        <v>81000</v>
      </c>
      <c r="T15" s="17">
        <f t="shared" si="2"/>
        <v>0</v>
      </c>
      <c r="U15" s="22">
        <f t="shared" si="9"/>
        <v>81000</v>
      </c>
      <c r="V15" s="17">
        <f t="shared" si="5"/>
        <v>0</v>
      </c>
      <c r="W15" s="17">
        <f t="shared" si="10"/>
        <v>0</v>
      </c>
      <c r="X15" s="17">
        <f t="shared" si="6"/>
        <v>35500</v>
      </c>
      <c r="Y15" s="17">
        <f t="shared" si="10"/>
        <v>0</v>
      </c>
      <c r="Z15" s="22">
        <f t="shared" si="11"/>
        <v>35500</v>
      </c>
      <c r="AA15" s="22">
        <f t="shared" si="12"/>
        <v>116500</v>
      </c>
      <c r="AB15" s="19"/>
    </row>
    <row r="16" spans="1:28" s="20" customFormat="1" ht="18.75" customHeight="1">
      <c r="A16" s="55" t="s">
        <v>81</v>
      </c>
      <c r="B16" s="56">
        <v>1</v>
      </c>
      <c r="C16" s="64">
        <v>2</v>
      </c>
      <c r="D16" s="72">
        <v>9</v>
      </c>
      <c r="E16" s="70">
        <v>5</v>
      </c>
      <c r="F16" s="71"/>
      <c r="G16" s="73"/>
      <c r="H16" s="74"/>
      <c r="I16" s="75"/>
      <c r="J16" s="76"/>
      <c r="K16" s="77"/>
      <c r="L16" s="76"/>
      <c r="M16" s="77"/>
      <c r="N16" s="38">
        <f t="shared" si="4"/>
        <v>9</v>
      </c>
      <c r="O16" s="39">
        <f t="shared" si="4"/>
        <v>5</v>
      </c>
      <c r="P16" s="41">
        <f t="shared" si="7"/>
        <v>14</v>
      </c>
      <c r="Q16" s="15">
        <f t="shared" si="0"/>
        <v>4000</v>
      </c>
      <c r="R16" s="16">
        <f t="shared" si="1"/>
        <v>14000</v>
      </c>
      <c r="S16" s="22">
        <f t="shared" si="8"/>
        <v>18000</v>
      </c>
      <c r="T16" s="17">
        <f t="shared" si="2"/>
        <v>0</v>
      </c>
      <c r="U16" s="22">
        <f t="shared" si="9"/>
        <v>18000</v>
      </c>
      <c r="V16" s="17">
        <f t="shared" si="5"/>
        <v>0</v>
      </c>
      <c r="W16" s="17">
        <f t="shared" si="10"/>
        <v>0</v>
      </c>
      <c r="X16" s="17">
        <f t="shared" si="6"/>
        <v>7000</v>
      </c>
      <c r="Y16" s="17">
        <f t="shared" si="10"/>
        <v>0</v>
      </c>
      <c r="Z16" s="22">
        <f t="shared" si="11"/>
        <v>7000</v>
      </c>
      <c r="AA16" s="22">
        <f t="shared" si="12"/>
        <v>25000</v>
      </c>
      <c r="AB16" s="19"/>
    </row>
    <row r="17" spans="1:28" s="20" customFormat="1" ht="18.75" customHeight="1">
      <c r="A17" s="55" t="s">
        <v>82</v>
      </c>
      <c r="B17" s="56">
        <v>1</v>
      </c>
      <c r="C17" s="64">
        <v>7</v>
      </c>
      <c r="D17" s="72">
        <v>46</v>
      </c>
      <c r="E17" s="70">
        <v>95</v>
      </c>
      <c r="F17" s="71"/>
      <c r="G17" s="73"/>
      <c r="H17" s="74"/>
      <c r="I17" s="75"/>
      <c r="J17" s="76"/>
      <c r="K17" s="77"/>
      <c r="L17" s="76"/>
      <c r="M17" s="77"/>
      <c r="N17" s="38">
        <f t="shared" si="4"/>
        <v>46</v>
      </c>
      <c r="O17" s="39">
        <f t="shared" si="4"/>
        <v>95</v>
      </c>
      <c r="P17" s="41">
        <f t="shared" si="7"/>
        <v>141</v>
      </c>
      <c r="Q17" s="15">
        <f t="shared" si="0"/>
        <v>14000</v>
      </c>
      <c r="R17" s="16">
        <f t="shared" si="1"/>
        <v>141000</v>
      </c>
      <c r="S17" s="22">
        <f t="shared" si="8"/>
        <v>155000</v>
      </c>
      <c r="T17" s="17">
        <f t="shared" si="2"/>
        <v>0</v>
      </c>
      <c r="U17" s="22">
        <f t="shared" si="9"/>
        <v>155000</v>
      </c>
      <c r="V17" s="17">
        <f t="shared" si="5"/>
        <v>0</v>
      </c>
      <c r="W17" s="17">
        <f t="shared" si="10"/>
        <v>0</v>
      </c>
      <c r="X17" s="17">
        <f t="shared" si="6"/>
        <v>70500</v>
      </c>
      <c r="Y17" s="17">
        <f t="shared" si="10"/>
        <v>0</v>
      </c>
      <c r="Z17" s="22">
        <f t="shared" si="11"/>
        <v>70500</v>
      </c>
      <c r="AA17" s="22">
        <f t="shared" si="12"/>
        <v>225500</v>
      </c>
      <c r="AB17" s="19"/>
    </row>
    <row r="18" spans="1:28" s="20" customFormat="1" ht="18.75" customHeight="1">
      <c r="A18" s="55" t="s">
        <v>83</v>
      </c>
      <c r="B18" s="56">
        <v>1</v>
      </c>
      <c r="C18" s="64">
        <v>4</v>
      </c>
      <c r="D18" s="72">
        <v>28</v>
      </c>
      <c r="E18" s="70">
        <v>27</v>
      </c>
      <c r="F18" s="71"/>
      <c r="G18" s="73"/>
      <c r="H18" s="74"/>
      <c r="I18" s="75"/>
      <c r="J18" s="76"/>
      <c r="K18" s="77"/>
      <c r="L18" s="76"/>
      <c r="M18" s="77"/>
      <c r="N18" s="38">
        <f t="shared" si="4"/>
        <v>28</v>
      </c>
      <c r="O18" s="39">
        <f t="shared" si="4"/>
        <v>27</v>
      </c>
      <c r="P18" s="41">
        <f t="shared" si="7"/>
        <v>55</v>
      </c>
      <c r="Q18" s="15">
        <f t="shared" si="0"/>
        <v>8000</v>
      </c>
      <c r="R18" s="16">
        <f t="shared" si="1"/>
        <v>55000</v>
      </c>
      <c r="S18" s="22">
        <f t="shared" si="8"/>
        <v>63000</v>
      </c>
      <c r="T18" s="17">
        <f t="shared" si="2"/>
        <v>0</v>
      </c>
      <c r="U18" s="22">
        <f t="shared" si="9"/>
        <v>63000</v>
      </c>
      <c r="V18" s="17">
        <f t="shared" si="5"/>
        <v>0</v>
      </c>
      <c r="W18" s="17">
        <f t="shared" si="10"/>
        <v>0</v>
      </c>
      <c r="X18" s="17">
        <f t="shared" si="6"/>
        <v>27500</v>
      </c>
      <c r="Y18" s="17">
        <f t="shared" si="10"/>
        <v>0</v>
      </c>
      <c r="Z18" s="22">
        <f t="shared" si="11"/>
        <v>27500</v>
      </c>
      <c r="AA18" s="22">
        <f t="shared" si="12"/>
        <v>90500</v>
      </c>
      <c r="AB18" s="19"/>
    </row>
    <row r="19" spans="1:28" s="20" customFormat="1" ht="18.75" customHeight="1">
      <c r="A19" s="55" t="s">
        <v>84</v>
      </c>
      <c r="B19" s="56">
        <v>1</v>
      </c>
      <c r="C19" s="64">
        <v>4</v>
      </c>
      <c r="D19" s="72">
        <v>19</v>
      </c>
      <c r="E19" s="70">
        <v>26</v>
      </c>
      <c r="F19" s="71"/>
      <c r="G19" s="73"/>
      <c r="H19" s="74"/>
      <c r="I19" s="75"/>
      <c r="J19" s="76"/>
      <c r="K19" s="77"/>
      <c r="L19" s="76"/>
      <c r="M19" s="77"/>
      <c r="N19" s="38">
        <f t="shared" si="4"/>
        <v>19</v>
      </c>
      <c r="O19" s="39">
        <f t="shared" si="4"/>
        <v>26</v>
      </c>
      <c r="P19" s="41">
        <f t="shared" si="7"/>
        <v>45</v>
      </c>
      <c r="Q19" s="15">
        <f t="shared" si="0"/>
        <v>8000</v>
      </c>
      <c r="R19" s="16">
        <f t="shared" si="1"/>
        <v>45000</v>
      </c>
      <c r="S19" s="22">
        <f t="shared" si="8"/>
        <v>53000</v>
      </c>
      <c r="T19" s="17">
        <f t="shared" si="2"/>
        <v>0</v>
      </c>
      <c r="U19" s="22">
        <f t="shared" si="9"/>
        <v>53000</v>
      </c>
      <c r="V19" s="17">
        <f t="shared" si="5"/>
        <v>0</v>
      </c>
      <c r="W19" s="17">
        <f t="shared" si="10"/>
        <v>0</v>
      </c>
      <c r="X19" s="17">
        <f t="shared" si="6"/>
        <v>22500</v>
      </c>
      <c r="Y19" s="17">
        <f t="shared" si="10"/>
        <v>0</v>
      </c>
      <c r="Z19" s="22">
        <f t="shared" si="11"/>
        <v>22500</v>
      </c>
      <c r="AA19" s="22">
        <f t="shared" si="12"/>
        <v>75500</v>
      </c>
      <c r="AB19" s="19"/>
    </row>
    <row r="20" spans="1:28" s="20" customFormat="1" ht="18.75" customHeight="1">
      <c r="A20" s="55" t="s">
        <v>85</v>
      </c>
      <c r="B20" s="56">
        <v>1</v>
      </c>
      <c r="C20" s="64">
        <v>5</v>
      </c>
      <c r="D20" s="72">
        <v>24</v>
      </c>
      <c r="E20" s="70">
        <v>32</v>
      </c>
      <c r="F20" s="71"/>
      <c r="G20" s="73"/>
      <c r="H20" s="74"/>
      <c r="I20" s="75"/>
      <c r="J20" s="76"/>
      <c r="K20" s="77"/>
      <c r="L20" s="76"/>
      <c r="M20" s="77"/>
      <c r="N20" s="38">
        <f t="shared" si="4"/>
        <v>24</v>
      </c>
      <c r="O20" s="39">
        <f t="shared" si="4"/>
        <v>32</v>
      </c>
      <c r="P20" s="41">
        <f t="shared" si="7"/>
        <v>56</v>
      </c>
      <c r="Q20" s="15">
        <f t="shared" si="0"/>
        <v>10000</v>
      </c>
      <c r="R20" s="16">
        <f t="shared" si="1"/>
        <v>56000</v>
      </c>
      <c r="S20" s="22">
        <f t="shared" si="8"/>
        <v>66000</v>
      </c>
      <c r="T20" s="17">
        <f t="shared" si="2"/>
        <v>0</v>
      </c>
      <c r="U20" s="22">
        <f t="shared" si="9"/>
        <v>66000</v>
      </c>
      <c r="V20" s="17">
        <f t="shared" si="5"/>
        <v>0</v>
      </c>
      <c r="W20" s="17">
        <f t="shared" si="10"/>
        <v>0</v>
      </c>
      <c r="X20" s="17">
        <f t="shared" si="6"/>
        <v>28000</v>
      </c>
      <c r="Y20" s="17">
        <f t="shared" si="10"/>
        <v>0</v>
      </c>
      <c r="Z20" s="22">
        <f t="shared" si="11"/>
        <v>28000</v>
      </c>
      <c r="AA20" s="22">
        <f t="shared" si="12"/>
        <v>94000</v>
      </c>
      <c r="AB20" s="19"/>
    </row>
    <row r="21" spans="1:28" s="20" customFormat="1" ht="18.75" customHeight="1">
      <c r="A21" s="55" t="s">
        <v>86</v>
      </c>
      <c r="B21" s="56">
        <v>1</v>
      </c>
      <c r="C21" s="64">
        <v>5</v>
      </c>
      <c r="D21" s="72">
        <v>18</v>
      </c>
      <c r="E21" s="70">
        <v>41</v>
      </c>
      <c r="F21" s="71"/>
      <c r="G21" s="73"/>
      <c r="H21" s="74"/>
      <c r="I21" s="75"/>
      <c r="J21" s="76"/>
      <c r="K21" s="77"/>
      <c r="L21" s="76"/>
      <c r="M21" s="77"/>
      <c r="N21" s="38">
        <f t="shared" si="4"/>
        <v>18</v>
      </c>
      <c r="O21" s="39">
        <f t="shared" si="4"/>
        <v>41</v>
      </c>
      <c r="P21" s="41">
        <f t="shared" si="7"/>
        <v>59</v>
      </c>
      <c r="Q21" s="15">
        <f t="shared" si="0"/>
        <v>10000</v>
      </c>
      <c r="R21" s="16">
        <f t="shared" si="1"/>
        <v>59000</v>
      </c>
      <c r="S21" s="22">
        <f t="shared" si="8"/>
        <v>69000</v>
      </c>
      <c r="T21" s="17">
        <f t="shared" si="2"/>
        <v>0</v>
      </c>
      <c r="U21" s="22">
        <f t="shared" si="9"/>
        <v>69000</v>
      </c>
      <c r="V21" s="17">
        <f t="shared" si="5"/>
        <v>0</v>
      </c>
      <c r="W21" s="17">
        <f t="shared" si="10"/>
        <v>0</v>
      </c>
      <c r="X21" s="17">
        <f t="shared" si="6"/>
        <v>29500</v>
      </c>
      <c r="Y21" s="17">
        <f t="shared" si="10"/>
        <v>0</v>
      </c>
      <c r="Z21" s="22">
        <f t="shared" si="11"/>
        <v>29500</v>
      </c>
      <c r="AA21" s="22">
        <f t="shared" si="12"/>
        <v>98500</v>
      </c>
      <c r="AB21" s="19"/>
    </row>
    <row r="22" spans="1:28" s="20" customFormat="1" ht="18.75" customHeight="1">
      <c r="A22" s="55" t="s">
        <v>87</v>
      </c>
      <c r="B22" s="56">
        <v>1</v>
      </c>
      <c r="C22" s="78">
        <v>5</v>
      </c>
      <c r="D22" s="72">
        <v>39</v>
      </c>
      <c r="E22" s="70">
        <v>61</v>
      </c>
      <c r="F22" s="71"/>
      <c r="G22" s="73"/>
      <c r="H22" s="74"/>
      <c r="I22" s="75"/>
      <c r="J22" s="76"/>
      <c r="K22" s="77"/>
      <c r="L22" s="76"/>
      <c r="M22" s="77"/>
      <c r="N22" s="38">
        <f t="shared" si="4"/>
        <v>39</v>
      </c>
      <c r="O22" s="39">
        <f t="shared" si="4"/>
        <v>61</v>
      </c>
      <c r="P22" s="41">
        <f t="shared" si="7"/>
        <v>100</v>
      </c>
      <c r="Q22" s="15">
        <f t="shared" si="0"/>
        <v>10000</v>
      </c>
      <c r="R22" s="16">
        <f t="shared" si="1"/>
        <v>100000</v>
      </c>
      <c r="S22" s="22">
        <f t="shared" si="8"/>
        <v>110000</v>
      </c>
      <c r="T22" s="17">
        <f t="shared" si="2"/>
        <v>0</v>
      </c>
      <c r="U22" s="22">
        <f t="shared" si="9"/>
        <v>110000</v>
      </c>
      <c r="V22" s="17">
        <f t="shared" si="5"/>
        <v>0</v>
      </c>
      <c r="W22" s="17">
        <f t="shared" si="10"/>
        <v>0</v>
      </c>
      <c r="X22" s="17">
        <f t="shared" si="6"/>
        <v>50000</v>
      </c>
      <c r="Y22" s="17">
        <f t="shared" si="10"/>
        <v>0</v>
      </c>
      <c r="Z22" s="22">
        <f t="shared" si="11"/>
        <v>50000</v>
      </c>
      <c r="AA22" s="22">
        <f t="shared" si="12"/>
        <v>160000</v>
      </c>
      <c r="AB22" s="19"/>
    </row>
    <row r="23" spans="1:28" s="20" customFormat="1" ht="18.75" customHeight="1">
      <c r="A23" s="55" t="s">
        <v>88</v>
      </c>
      <c r="B23" s="56">
        <v>1</v>
      </c>
      <c r="C23" s="78">
        <v>5</v>
      </c>
      <c r="D23" s="72">
        <v>19</v>
      </c>
      <c r="E23" s="70">
        <v>32</v>
      </c>
      <c r="F23" s="71"/>
      <c r="G23" s="73"/>
      <c r="H23" s="74"/>
      <c r="I23" s="75"/>
      <c r="J23" s="76"/>
      <c r="K23" s="77"/>
      <c r="L23" s="76"/>
      <c r="M23" s="77"/>
      <c r="N23" s="38">
        <f t="shared" si="4"/>
        <v>19</v>
      </c>
      <c r="O23" s="39">
        <f t="shared" si="4"/>
        <v>32</v>
      </c>
      <c r="P23" s="41">
        <f t="shared" si="7"/>
        <v>51</v>
      </c>
      <c r="Q23" s="15">
        <f t="shared" si="0"/>
        <v>10000</v>
      </c>
      <c r="R23" s="16">
        <f t="shared" si="1"/>
        <v>51000</v>
      </c>
      <c r="S23" s="22">
        <f t="shared" si="8"/>
        <v>61000</v>
      </c>
      <c r="T23" s="17">
        <f t="shared" si="2"/>
        <v>0</v>
      </c>
      <c r="U23" s="22">
        <f t="shared" si="9"/>
        <v>61000</v>
      </c>
      <c r="V23" s="17">
        <f t="shared" si="5"/>
        <v>0</v>
      </c>
      <c r="W23" s="17">
        <f t="shared" si="10"/>
        <v>0</v>
      </c>
      <c r="X23" s="17">
        <f t="shared" si="6"/>
        <v>25500</v>
      </c>
      <c r="Y23" s="17">
        <f t="shared" si="10"/>
        <v>0</v>
      </c>
      <c r="Z23" s="22">
        <f t="shared" si="11"/>
        <v>25500</v>
      </c>
      <c r="AA23" s="22">
        <f t="shared" si="12"/>
        <v>86500</v>
      </c>
      <c r="AB23" s="19"/>
    </row>
    <row r="24" spans="1:28" s="20" customFormat="1" ht="18.75" customHeight="1">
      <c r="A24" s="55" t="s">
        <v>89</v>
      </c>
      <c r="B24" s="56">
        <v>1</v>
      </c>
      <c r="C24" s="78">
        <v>5</v>
      </c>
      <c r="D24" s="72">
        <v>20</v>
      </c>
      <c r="E24" s="70">
        <v>48</v>
      </c>
      <c r="F24" s="71"/>
      <c r="G24" s="73"/>
      <c r="H24" s="74"/>
      <c r="I24" s="75"/>
      <c r="J24" s="76"/>
      <c r="K24" s="77"/>
      <c r="L24" s="76"/>
      <c r="M24" s="77"/>
      <c r="N24" s="38">
        <f t="shared" si="4"/>
        <v>20</v>
      </c>
      <c r="O24" s="39">
        <f t="shared" si="4"/>
        <v>48</v>
      </c>
      <c r="P24" s="41">
        <f t="shared" si="7"/>
        <v>68</v>
      </c>
      <c r="Q24" s="15">
        <f t="shared" si="0"/>
        <v>10000</v>
      </c>
      <c r="R24" s="16">
        <f t="shared" si="1"/>
        <v>68000</v>
      </c>
      <c r="S24" s="22">
        <f t="shared" si="8"/>
        <v>78000</v>
      </c>
      <c r="T24" s="17">
        <f t="shared" si="2"/>
        <v>0</v>
      </c>
      <c r="U24" s="22">
        <f t="shared" si="9"/>
        <v>78000</v>
      </c>
      <c r="V24" s="17">
        <f t="shared" si="5"/>
        <v>0</v>
      </c>
      <c r="W24" s="17">
        <f t="shared" si="10"/>
        <v>0</v>
      </c>
      <c r="X24" s="17">
        <f t="shared" si="6"/>
        <v>34000</v>
      </c>
      <c r="Y24" s="17">
        <f t="shared" si="10"/>
        <v>0</v>
      </c>
      <c r="Z24" s="22">
        <f t="shared" si="11"/>
        <v>34000</v>
      </c>
      <c r="AA24" s="22">
        <f t="shared" si="12"/>
        <v>112000</v>
      </c>
      <c r="AB24" s="19"/>
    </row>
    <row r="25" spans="1:28" s="20" customFormat="1" ht="18.75" customHeight="1">
      <c r="A25" s="55"/>
      <c r="B25" s="56"/>
      <c r="C25" s="78"/>
      <c r="D25" s="72"/>
      <c r="E25" s="70"/>
      <c r="F25" s="71"/>
      <c r="G25" s="73"/>
      <c r="H25" s="74"/>
      <c r="I25" s="75"/>
      <c r="J25" s="76"/>
      <c r="K25" s="77"/>
      <c r="L25" s="76"/>
      <c r="M25" s="77"/>
      <c r="N25" s="38">
        <f t="shared" si="4"/>
        <v>0</v>
      </c>
      <c r="O25" s="39">
        <f t="shared" si="4"/>
        <v>0</v>
      </c>
      <c r="P25" s="41">
        <f t="shared" si="7"/>
        <v>0</v>
      </c>
      <c r="Q25" s="15">
        <f t="shared" si="0"/>
        <v>0</v>
      </c>
      <c r="R25" s="16">
        <f t="shared" si="1"/>
        <v>0</v>
      </c>
      <c r="S25" s="22">
        <f t="shared" si="8"/>
        <v>0</v>
      </c>
      <c r="T25" s="17">
        <f t="shared" si="2"/>
        <v>0</v>
      </c>
      <c r="U25" s="22">
        <f t="shared" si="9"/>
        <v>0</v>
      </c>
      <c r="V25" s="17">
        <f t="shared" si="5"/>
        <v>0</v>
      </c>
      <c r="W25" s="17">
        <f t="shared" si="10"/>
        <v>0</v>
      </c>
      <c r="X25" s="17">
        <f t="shared" si="6"/>
        <v>0</v>
      </c>
      <c r="Y25" s="17">
        <f t="shared" si="10"/>
        <v>0</v>
      </c>
      <c r="Z25" s="22">
        <f t="shared" si="11"/>
        <v>0</v>
      </c>
      <c r="AA25" s="22">
        <f t="shared" si="12"/>
        <v>0</v>
      </c>
      <c r="AB25" s="19"/>
    </row>
    <row r="26" spans="1:28" s="20" customFormat="1" ht="18.75" customHeight="1">
      <c r="A26" s="55"/>
      <c r="B26" s="56"/>
      <c r="C26" s="78"/>
      <c r="D26" s="72"/>
      <c r="E26" s="70"/>
      <c r="F26" s="71"/>
      <c r="G26" s="73"/>
      <c r="H26" s="74"/>
      <c r="I26" s="75"/>
      <c r="J26" s="76"/>
      <c r="K26" s="77"/>
      <c r="L26" s="76"/>
      <c r="M26" s="77"/>
      <c r="N26" s="38">
        <f t="shared" si="4"/>
        <v>0</v>
      </c>
      <c r="O26" s="39">
        <f t="shared" si="4"/>
        <v>0</v>
      </c>
      <c r="P26" s="41">
        <f t="shared" si="7"/>
        <v>0</v>
      </c>
      <c r="Q26" s="15">
        <f t="shared" si="0"/>
        <v>0</v>
      </c>
      <c r="R26" s="16">
        <f t="shared" si="1"/>
        <v>0</v>
      </c>
      <c r="S26" s="22">
        <f t="shared" si="8"/>
        <v>0</v>
      </c>
      <c r="T26" s="17">
        <f t="shared" si="2"/>
        <v>0</v>
      </c>
      <c r="U26" s="22">
        <f t="shared" si="9"/>
        <v>0</v>
      </c>
      <c r="V26" s="17">
        <f t="shared" si="5"/>
        <v>0</v>
      </c>
      <c r="W26" s="17">
        <f t="shared" si="10"/>
        <v>0</v>
      </c>
      <c r="X26" s="17">
        <f t="shared" si="6"/>
        <v>0</v>
      </c>
      <c r="Y26" s="17">
        <f t="shared" si="10"/>
        <v>0</v>
      </c>
      <c r="Z26" s="22">
        <f t="shared" si="11"/>
        <v>0</v>
      </c>
      <c r="AA26" s="22">
        <f t="shared" si="12"/>
        <v>0</v>
      </c>
      <c r="AB26" s="19"/>
    </row>
    <row r="27" spans="1:28" s="20" customFormat="1" ht="18.75" customHeight="1">
      <c r="A27" s="55"/>
      <c r="B27" s="56"/>
      <c r="C27" s="78"/>
      <c r="D27" s="72"/>
      <c r="E27" s="70"/>
      <c r="F27" s="71"/>
      <c r="G27" s="73"/>
      <c r="H27" s="74"/>
      <c r="I27" s="75"/>
      <c r="J27" s="76"/>
      <c r="K27" s="77"/>
      <c r="L27" s="76"/>
      <c r="M27" s="77"/>
      <c r="N27" s="38">
        <f t="shared" si="4"/>
        <v>0</v>
      </c>
      <c r="O27" s="39">
        <f t="shared" si="4"/>
        <v>0</v>
      </c>
      <c r="P27" s="41">
        <f t="shared" si="7"/>
        <v>0</v>
      </c>
      <c r="Q27" s="15">
        <f t="shared" si="0"/>
        <v>0</v>
      </c>
      <c r="R27" s="16">
        <f t="shared" si="1"/>
        <v>0</v>
      </c>
      <c r="S27" s="22">
        <f t="shared" si="8"/>
        <v>0</v>
      </c>
      <c r="T27" s="17">
        <f t="shared" si="2"/>
        <v>0</v>
      </c>
      <c r="U27" s="22">
        <f t="shared" si="9"/>
        <v>0</v>
      </c>
      <c r="V27" s="17">
        <f t="shared" si="5"/>
        <v>0</v>
      </c>
      <c r="W27" s="17">
        <f t="shared" si="10"/>
        <v>0</v>
      </c>
      <c r="X27" s="17">
        <f t="shared" si="6"/>
        <v>0</v>
      </c>
      <c r="Y27" s="17">
        <f t="shared" si="10"/>
        <v>0</v>
      </c>
      <c r="Z27" s="22">
        <f t="shared" si="11"/>
        <v>0</v>
      </c>
      <c r="AA27" s="22">
        <f t="shared" si="12"/>
        <v>0</v>
      </c>
      <c r="AB27" s="19"/>
    </row>
    <row r="28" spans="1:28" s="20" customFormat="1" ht="18.75" customHeight="1">
      <c r="A28" s="55"/>
      <c r="B28" s="56"/>
      <c r="C28" s="78"/>
      <c r="D28" s="72"/>
      <c r="E28" s="70"/>
      <c r="F28" s="71"/>
      <c r="G28" s="73"/>
      <c r="H28" s="74"/>
      <c r="I28" s="75"/>
      <c r="J28" s="76"/>
      <c r="K28" s="77"/>
      <c r="L28" s="76"/>
      <c r="M28" s="77"/>
      <c r="N28" s="38">
        <f t="shared" si="4"/>
        <v>0</v>
      </c>
      <c r="O28" s="39">
        <f t="shared" si="4"/>
        <v>0</v>
      </c>
      <c r="P28" s="41">
        <f t="shared" si="7"/>
        <v>0</v>
      </c>
      <c r="Q28" s="15">
        <f t="shared" si="0"/>
        <v>0</v>
      </c>
      <c r="R28" s="16">
        <f t="shared" si="1"/>
        <v>0</v>
      </c>
      <c r="S28" s="22">
        <f t="shared" si="8"/>
        <v>0</v>
      </c>
      <c r="T28" s="17">
        <f t="shared" si="2"/>
        <v>0</v>
      </c>
      <c r="U28" s="22">
        <f t="shared" si="9"/>
        <v>0</v>
      </c>
      <c r="V28" s="17">
        <f t="shared" si="5"/>
        <v>0</v>
      </c>
      <c r="W28" s="17">
        <f t="shared" si="10"/>
        <v>0</v>
      </c>
      <c r="X28" s="17">
        <f t="shared" si="6"/>
        <v>0</v>
      </c>
      <c r="Y28" s="17">
        <f t="shared" si="10"/>
        <v>0</v>
      </c>
      <c r="Z28" s="22">
        <f t="shared" si="11"/>
        <v>0</v>
      </c>
      <c r="AA28" s="22">
        <f t="shared" si="12"/>
        <v>0</v>
      </c>
      <c r="AB28" s="19"/>
    </row>
    <row r="29" spans="1:28" s="20" customFormat="1" ht="18.75" customHeight="1">
      <c r="A29" s="55"/>
      <c r="B29" s="56"/>
      <c r="C29" s="78"/>
      <c r="D29" s="72"/>
      <c r="E29" s="70"/>
      <c r="F29" s="71"/>
      <c r="G29" s="73"/>
      <c r="H29" s="74"/>
      <c r="I29" s="75"/>
      <c r="J29" s="76"/>
      <c r="K29" s="77"/>
      <c r="L29" s="76"/>
      <c r="M29" s="77"/>
      <c r="N29" s="38">
        <f t="shared" si="4"/>
        <v>0</v>
      </c>
      <c r="O29" s="39">
        <f t="shared" si="4"/>
        <v>0</v>
      </c>
      <c r="P29" s="41">
        <f t="shared" si="7"/>
        <v>0</v>
      </c>
      <c r="Q29" s="15">
        <f t="shared" si="0"/>
        <v>0</v>
      </c>
      <c r="R29" s="16">
        <f t="shared" si="1"/>
        <v>0</v>
      </c>
      <c r="S29" s="22">
        <f t="shared" si="8"/>
        <v>0</v>
      </c>
      <c r="T29" s="17">
        <f t="shared" si="2"/>
        <v>0</v>
      </c>
      <c r="U29" s="22">
        <f t="shared" si="9"/>
        <v>0</v>
      </c>
      <c r="V29" s="17">
        <f t="shared" si="5"/>
        <v>0</v>
      </c>
      <c r="W29" s="17">
        <f t="shared" si="10"/>
        <v>0</v>
      </c>
      <c r="X29" s="17">
        <f t="shared" si="6"/>
        <v>0</v>
      </c>
      <c r="Y29" s="17">
        <f t="shared" si="10"/>
        <v>0</v>
      </c>
      <c r="Z29" s="22">
        <f t="shared" si="11"/>
        <v>0</v>
      </c>
      <c r="AA29" s="22">
        <f t="shared" si="12"/>
        <v>0</v>
      </c>
      <c r="AB29" s="19"/>
    </row>
    <row r="30" spans="1:28" s="20" customFormat="1" ht="18.75" customHeight="1">
      <c r="A30" s="55"/>
      <c r="B30" s="56"/>
      <c r="C30" s="78"/>
      <c r="D30" s="72"/>
      <c r="E30" s="70"/>
      <c r="F30" s="71"/>
      <c r="G30" s="73"/>
      <c r="H30" s="74"/>
      <c r="I30" s="75"/>
      <c r="J30" s="76"/>
      <c r="K30" s="77"/>
      <c r="L30" s="76"/>
      <c r="M30" s="77"/>
      <c r="N30" s="38">
        <f t="shared" si="4"/>
        <v>0</v>
      </c>
      <c r="O30" s="39">
        <f t="shared" si="4"/>
        <v>0</v>
      </c>
      <c r="P30" s="41">
        <f t="shared" si="7"/>
        <v>0</v>
      </c>
      <c r="Q30" s="15">
        <f t="shared" si="0"/>
        <v>0</v>
      </c>
      <c r="R30" s="16">
        <f t="shared" si="1"/>
        <v>0</v>
      </c>
      <c r="S30" s="22">
        <f t="shared" si="8"/>
        <v>0</v>
      </c>
      <c r="T30" s="17">
        <f t="shared" si="2"/>
        <v>0</v>
      </c>
      <c r="U30" s="22">
        <f t="shared" si="9"/>
        <v>0</v>
      </c>
      <c r="V30" s="17">
        <f t="shared" si="5"/>
        <v>0</v>
      </c>
      <c r="W30" s="17">
        <f aca="true" t="shared" si="13" ref="W30:Y31">SUM($C30*W$7)</f>
        <v>0</v>
      </c>
      <c r="X30" s="17">
        <f t="shared" si="6"/>
        <v>0</v>
      </c>
      <c r="Y30" s="17">
        <f t="shared" si="13"/>
        <v>0</v>
      </c>
      <c r="Z30" s="22">
        <f t="shared" si="11"/>
        <v>0</v>
      </c>
      <c r="AA30" s="22">
        <f t="shared" si="12"/>
        <v>0</v>
      </c>
      <c r="AB30" s="19"/>
    </row>
    <row r="31" spans="1:28" s="20" customFormat="1" ht="18.75" customHeight="1">
      <c r="A31" s="55"/>
      <c r="B31" s="56"/>
      <c r="C31" s="78"/>
      <c r="D31" s="72"/>
      <c r="E31" s="70"/>
      <c r="F31" s="71"/>
      <c r="G31" s="73"/>
      <c r="H31" s="74"/>
      <c r="I31" s="75"/>
      <c r="J31" s="76"/>
      <c r="K31" s="77"/>
      <c r="L31" s="76"/>
      <c r="M31" s="77"/>
      <c r="N31" s="38">
        <f t="shared" si="4"/>
        <v>0</v>
      </c>
      <c r="O31" s="39">
        <f t="shared" si="4"/>
        <v>0</v>
      </c>
      <c r="P31" s="41">
        <f t="shared" si="7"/>
        <v>0</v>
      </c>
      <c r="Q31" s="15">
        <f t="shared" si="0"/>
        <v>0</v>
      </c>
      <c r="R31" s="16">
        <f t="shared" si="1"/>
        <v>0</v>
      </c>
      <c r="S31" s="22">
        <f t="shared" si="8"/>
        <v>0</v>
      </c>
      <c r="T31" s="17">
        <f t="shared" si="2"/>
        <v>0</v>
      </c>
      <c r="U31" s="22">
        <f t="shared" si="9"/>
        <v>0</v>
      </c>
      <c r="V31" s="17">
        <f t="shared" si="5"/>
        <v>0</v>
      </c>
      <c r="W31" s="17">
        <f>SUM($C31*W$7)</f>
        <v>0</v>
      </c>
      <c r="X31" s="17">
        <f t="shared" si="6"/>
        <v>0</v>
      </c>
      <c r="Y31" s="17">
        <f t="shared" si="13"/>
        <v>0</v>
      </c>
      <c r="Z31" s="22">
        <f t="shared" si="11"/>
        <v>0</v>
      </c>
      <c r="AA31" s="22">
        <f t="shared" si="12"/>
        <v>0</v>
      </c>
      <c r="AB31" s="19"/>
    </row>
    <row r="32" spans="1:28" s="20" customFormat="1" ht="18.75" customHeight="1">
      <c r="A32" s="79"/>
      <c r="B32" s="56"/>
      <c r="C32" s="80"/>
      <c r="D32" s="81"/>
      <c r="E32" s="82"/>
      <c r="F32" s="83"/>
      <c r="G32" s="84"/>
      <c r="H32" s="85"/>
      <c r="I32" s="86"/>
      <c r="J32" s="87"/>
      <c r="K32" s="88"/>
      <c r="L32" s="87"/>
      <c r="M32" s="88"/>
      <c r="N32" s="38">
        <f t="shared" si="4"/>
        <v>0</v>
      </c>
      <c r="O32" s="39">
        <f t="shared" si="4"/>
        <v>0</v>
      </c>
      <c r="P32" s="41">
        <f t="shared" si="7"/>
        <v>0</v>
      </c>
      <c r="Q32" s="15">
        <f t="shared" si="0"/>
        <v>0</v>
      </c>
      <c r="R32" s="16">
        <f t="shared" si="1"/>
        <v>0</v>
      </c>
      <c r="S32" s="22">
        <f t="shared" si="8"/>
        <v>0</v>
      </c>
      <c r="T32" s="17">
        <f t="shared" si="2"/>
        <v>0</v>
      </c>
      <c r="U32" s="22">
        <f t="shared" si="9"/>
        <v>0</v>
      </c>
      <c r="V32" s="17">
        <f t="shared" si="5"/>
        <v>0</v>
      </c>
      <c r="W32" s="17">
        <f>SUM($C32*W$7)</f>
        <v>0</v>
      </c>
      <c r="X32" s="17">
        <f t="shared" si="6"/>
        <v>0</v>
      </c>
      <c r="Y32" s="17">
        <f>SUM($C32*Y$7)</f>
        <v>0</v>
      </c>
      <c r="Z32" s="22">
        <f t="shared" si="11"/>
        <v>0</v>
      </c>
      <c r="AA32" s="22">
        <f t="shared" si="12"/>
        <v>0</v>
      </c>
      <c r="AB32" s="19"/>
    </row>
    <row r="33" spans="1:28" s="20" customFormat="1" ht="20.25" customHeight="1">
      <c r="A33" s="25" t="s">
        <v>21</v>
      </c>
      <c r="B33" s="26">
        <f>COUNTIF(B8:B32,"1")</f>
        <v>17</v>
      </c>
      <c r="C33" s="27">
        <f aca="true" t="shared" si="14" ref="C33:AA33">SUM(C8:C32)</f>
        <v>82</v>
      </c>
      <c r="D33" s="28">
        <f t="shared" si="14"/>
        <v>443</v>
      </c>
      <c r="E33" s="29">
        <f t="shared" si="14"/>
        <v>775</v>
      </c>
      <c r="F33" s="30">
        <f t="shared" si="14"/>
        <v>0</v>
      </c>
      <c r="G33" s="31">
        <f t="shared" si="14"/>
        <v>0</v>
      </c>
      <c r="H33" s="32">
        <f t="shared" si="14"/>
        <v>0</v>
      </c>
      <c r="I33" s="33">
        <f t="shared" si="14"/>
        <v>0</v>
      </c>
      <c r="J33" s="34">
        <f>SUM(J8:J32)</f>
        <v>0</v>
      </c>
      <c r="K33" s="35">
        <f>SUM(K8:K32)</f>
        <v>0</v>
      </c>
      <c r="L33" s="34">
        <f t="shared" si="14"/>
        <v>0</v>
      </c>
      <c r="M33" s="35">
        <f t="shared" si="14"/>
        <v>0</v>
      </c>
      <c r="N33" s="34">
        <f t="shared" si="14"/>
        <v>443</v>
      </c>
      <c r="O33" s="33">
        <f t="shared" si="14"/>
        <v>775</v>
      </c>
      <c r="P33" s="36">
        <f>SUM(P8:P32)</f>
        <v>1218</v>
      </c>
      <c r="Q33" s="37">
        <f t="shared" si="14"/>
        <v>164000</v>
      </c>
      <c r="R33" s="28">
        <f t="shared" si="14"/>
        <v>1218000</v>
      </c>
      <c r="S33" s="23">
        <f t="shared" si="14"/>
        <v>1382000</v>
      </c>
      <c r="T33" s="23">
        <f t="shared" si="14"/>
        <v>0</v>
      </c>
      <c r="U33" s="23">
        <f t="shared" si="14"/>
        <v>1382000</v>
      </c>
      <c r="V33" s="23">
        <f t="shared" si="14"/>
        <v>0</v>
      </c>
      <c r="W33" s="23">
        <f t="shared" si="14"/>
        <v>0</v>
      </c>
      <c r="X33" s="23">
        <f t="shared" si="14"/>
        <v>609000</v>
      </c>
      <c r="Y33" s="23">
        <f t="shared" si="14"/>
        <v>0</v>
      </c>
      <c r="Z33" s="23">
        <f t="shared" si="14"/>
        <v>609000</v>
      </c>
      <c r="AA33" s="23">
        <f t="shared" si="14"/>
        <v>1991000</v>
      </c>
      <c r="AB33" s="19"/>
    </row>
    <row r="34" spans="1:28" ht="17.25" customHeight="1">
      <c r="A34" s="4"/>
      <c r="B34" s="4" t="s">
        <v>33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5">
        <f>SUM(D33:M33)</f>
        <v>1218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</sheetData>
  <sheetProtection/>
  <mergeCells count="44">
    <mergeCell ref="V1:W1"/>
    <mergeCell ref="X1:AA1"/>
    <mergeCell ref="S2:T2"/>
    <mergeCell ref="X2:Z2"/>
    <mergeCell ref="A1:B1"/>
    <mergeCell ref="C1:F1"/>
    <mergeCell ref="G1:K1"/>
    <mergeCell ref="L1:U1"/>
    <mergeCell ref="A4:A7"/>
    <mergeCell ref="B4:M4"/>
    <mergeCell ref="N4:P4"/>
    <mergeCell ref="Q4:S4"/>
    <mergeCell ref="N5:N7"/>
    <mergeCell ref="O5:O7"/>
    <mergeCell ref="L6:L7"/>
    <mergeCell ref="M6:M7"/>
    <mergeCell ref="D6:D7"/>
    <mergeCell ref="E6:E7"/>
    <mergeCell ref="V4:Z4"/>
    <mergeCell ref="P5:P7"/>
    <mergeCell ref="W5:W6"/>
    <mergeCell ref="X5:X6"/>
    <mergeCell ref="Q5:Q6"/>
    <mergeCell ref="R5:R6"/>
    <mergeCell ref="S5:S6"/>
    <mergeCell ref="V5:V6"/>
    <mergeCell ref="Y5:Y6"/>
    <mergeCell ref="Z5:Z6"/>
    <mergeCell ref="AA4:AA6"/>
    <mergeCell ref="B5:B7"/>
    <mergeCell ref="C5:C7"/>
    <mergeCell ref="D5:E5"/>
    <mergeCell ref="F5:G5"/>
    <mergeCell ref="H5:I5"/>
    <mergeCell ref="J5:K5"/>
    <mergeCell ref="L5:M5"/>
    <mergeCell ref="J6:J7"/>
    <mergeCell ref="K6:K7"/>
    <mergeCell ref="F6:F7"/>
    <mergeCell ref="G6:G7"/>
    <mergeCell ref="H6:H7"/>
    <mergeCell ref="I6:I7"/>
    <mergeCell ref="T4:T6"/>
    <mergeCell ref="U4:U6"/>
  </mergeCells>
  <printOptions horizontalCentered="1" verticalCentered="1"/>
  <pageMargins left="0.31496062992125984" right="0.1968503937007874" top="0.35433070866141736" bottom="0.1968503937007874" header="0.15748031496062992" footer="0.11811023622047245"/>
  <pageSetup fitToHeight="1" fitToWidth="1" orientation="landscape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B35"/>
  <sheetViews>
    <sheetView showGridLines="0" showZeros="0" zoomScale="80" zoomScaleNormal="80" zoomScalePageLayoutView="0" workbookViewId="0" topLeftCell="A1">
      <pane xSplit="2" ySplit="7" topLeftCell="C23" activePane="bottomRight" state="frozen"/>
      <selection pane="topLeft" activeCell="G2" sqref="G2"/>
      <selection pane="topRight" activeCell="G2" sqref="G2"/>
      <selection pane="bottomLeft" activeCell="G2" sqref="G2"/>
      <selection pane="bottomRight" activeCell="G2" sqref="G2"/>
    </sheetView>
  </sheetViews>
  <sheetFormatPr defaultColWidth="9.00390625" defaultRowHeight="13.5"/>
  <cols>
    <col min="1" max="1" width="9.125" style="2" customWidth="1"/>
    <col min="2" max="13" width="5.00390625" style="2" customWidth="1"/>
    <col min="14" max="15" width="5.625" style="21" customWidth="1"/>
    <col min="16" max="16" width="6.625" style="21" customWidth="1"/>
    <col min="17" max="27" width="9.875" style="2" customWidth="1"/>
    <col min="28" max="16384" width="9.00390625" style="2" customWidth="1"/>
  </cols>
  <sheetData>
    <row r="1" spans="1:28" s="1" customFormat="1" ht="33" customHeight="1">
      <c r="A1" s="159" t="s">
        <v>13</v>
      </c>
      <c r="B1" s="160"/>
      <c r="C1" s="161">
        <v>42073</v>
      </c>
      <c r="D1" s="162"/>
      <c r="E1" s="162"/>
      <c r="F1" s="163"/>
      <c r="G1" s="164" t="s">
        <v>186</v>
      </c>
      <c r="H1" s="165"/>
      <c r="I1" s="165"/>
      <c r="J1" s="165"/>
      <c r="K1" s="165"/>
      <c r="L1" s="166" t="s">
        <v>34</v>
      </c>
      <c r="M1" s="166"/>
      <c r="N1" s="166"/>
      <c r="O1" s="166"/>
      <c r="P1" s="166"/>
      <c r="Q1" s="166"/>
      <c r="R1" s="166"/>
      <c r="S1" s="166"/>
      <c r="T1" s="166"/>
      <c r="U1" s="166"/>
      <c r="V1" s="167" t="s">
        <v>35</v>
      </c>
      <c r="W1" s="167"/>
      <c r="X1" s="168">
        <v>41250</v>
      </c>
      <c r="Y1" s="168"/>
      <c r="Z1" s="168"/>
      <c r="AA1" s="168"/>
      <c r="AB1" s="3"/>
    </row>
    <row r="2" spans="1:28" s="10" customFormat="1" ht="24.75" customHeight="1">
      <c r="A2" s="6"/>
      <c r="B2" s="51"/>
      <c r="C2" s="8"/>
      <c r="D2" s="52" t="s">
        <v>22</v>
      </c>
      <c r="E2" s="8"/>
      <c r="F2" s="8"/>
      <c r="G2" s="8"/>
      <c r="H2" s="8"/>
      <c r="I2" s="8"/>
      <c r="J2" s="8"/>
      <c r="K2" s="8"/>
      <c r="L2" s="8"/>
      <c r="M2" s="9"/>
      <c r="N2" s="8"/>
      <c r="O2" s="8"/>
      <c r="P2" s="8"/>
      <c r="Q2" s="8"/>
      <c r="R2" s="53" t="s">
        <v>27</v>
      </c>
      <c r="S2" s="136" t="s">
        <v>90</v>
      </c>
      <c r="T2" s="136"/>
      <c r="U2" s="52" t="s">
        <v>28</v>
      </c>
      <c r="V2" s="52"/>
      <c r="W2" s="54" t="s">
        <v>29</v>
      </c>
      <c r="X2" s="137" t="s">
        <v>91</v>
      </c>
      <c r="Y2" s="137"/>
      <c r="Z2" s="137"/>
      <c r="AA2" s="52" t="s">
        <v>30</v>
      </c>
      <c r="AB2" s="8"/>
    </row>
    <row r="3" spans="1:28" s="10" customFormat="1" ht="7.5" customHeight="1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8"/>
      <c r="O3" s="8"/>
      <c r="P3" s="8"/>
      <c r="Q3" s="8"/>
      <c r="S3" s="48"/>
      <c r="T3" s="49"/>
      <c r="U3" s="8"/>
      <c r="V3" s="8"/>
      <c r="W3" s="47"/>
      <c r="X3" s="50"/>
      <c r="Y3" s="50"/>
      <c r="Z3" s="50"/>
      <c r="AA3" s="8"/>
      <c r="AB3" s="8"/>
    </row>
    <row r="4" spans="1:28" s="12" customFormat="1" ht="21" customHeight="1" thickBot="1">
      <c r="A4" s="138" t="s">
        <v>9</v>
      </c>
      <c r="B4" s="141" t="s">
        <v>10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3"/>
      <c r="N4" s="144" t="s">
        <v>0</v>
      </c>
      <c r="O4" s="145"/>
      <c r="P4" s="146"/>
      <c r="Q4" s="147" t="s">
        <v>4</v>
      </c>
      <c r="R4" s="148"/>
      <c r="S4" s="149"/>
      <c r="T4" s="150" t="s">
        <v>19</v>
      </c>
      <c r="U4" s="153" t="s">
        <v>20</v>
      </c>
      <c r="V4" s="147" t="s">
        <v>24</v>
      </c>
      <c r="W4" s="148"/>
      <c r="X4" s="148"/>
      <c r="Y4" s="148"/>
      <c r="Z4" s="149"/>
      <c r="AA4" s="119" t="s">
        <v>25</v>
      </c>
      <c r="AB4" s="11"/>
    </row>
    <row r="5" spans="1:28" s="14" customFormat="1" ht="39" customHeight="1">
      <c r="A5" s="139"/>
      <c r="B5" s="123" t="s">
        <v>32</v>
      </c>
      <c r="C5" s="123" t="s">
        <v>15</v>
      </c>
      <c r="D5" s="126" t="s">
        <v>16</v>
      </c>
      <c r="E5" s="127"/>
      <c r="F5" s="128" t="s">
        <v>17</v>
      </c>
      <c r="G5" s="127"/>
      <c r="H5" s="128" t="s">
        <v>23</v>
      </c>
      <c r="I5" s="129"/>
      <c r="J5" s="128" t="s">
        <v>11</v>
      </c>
      <c r="K5" s="129"/>
      <c r="L5" s="128" t="s">
        <v>12</v>
      </c>
      <c r="M5" s="129"/>
      <c r="N5" s="130" t="s">
        <v>2</v>
      </c>
      <c r="O5" s="133" t="s">
        <v>3</v>
      </c>
      <c r="P5" s="156" t="s">
        <v>31</v>
      </c>
      <c r="Q5" s="115" t="s">
        <v>18</v>
      </c>
      <c r="R5" s="117" t="s">
        <v>14</v>
      </c>
      <c r="S5" s="119" t="s">
        <v>1</v>
      </c>
      <c r="T5" s="151"/>
      <c r="U5" s="154"/>
      <c r="V5" s="121" t="s">
        <v>5</v>
      </c>
      <c r="W5" s="121" t="s">
        <v>6</v>
      </c>
      <c r="X5" s="121" t="s">
        <v>8</v>
      </c>
      <c r="Y5" s="109"/>
      <c r="Z5" s="111" t="s">
        <v>7</v>
      </c>
      <c r="AA5" s="122"/>
      <c r="AB5" s="13"/>
    </row>
    <row r="6" spans="1:28" s="14" customFormat="1" ht="23.25" customHeight="1">
      <c r="A6" s="139"/>
      <c r="B6" s="124"/>
      <c r="C6" s="124"/>
      <c r="D6" s="112" t="s">
        <v>2</v>
      </c>
      <c r="E6" s="107" t="s">
        <v>3</v>
      </c>
      <c r="F6" s="105" t="s">
        <v>2</v>
      </c>
      <c r="G6" s="107" t="s">
        <v>3</v>
      </c>
      <c r="H6" s="105" t="s">
        <v>2</v>
      </c>
      <c r="I6" s="107" t="s">
        <v>3</v>
      </c>
      <c r="J6" s="105" t="s">
        <v>2</v>
      </c>
      <c r="K6" s="107" t="s">
        <v>3</v>
      </c>
      <c r="L6" s="105" t="s">
        <v>2</v>
      </c>
      <c r="M6" s="107" t="s">
        <v>3</v>
      </c>
      <c r="N6" s="131"/>
      <c r="O6" s="134"/>
      <c r="P6" s="157"/>
      <c r="Q6" s="116"/>
      <c r="R6" s="118"/>
      <c r="S6" s="120"/>
      <c r="T6" s="152"/>
      <c r="U6" s="155"/>
      <c r="V6" s="121"/>
      <c r="W6" s="121"/>
      <c r="X6" s="121"/>
      <c r="Y6" s="110"/>
      <c r="Z6" s="111"/>
      <c r="AA6" s="120"/>
      <c r="AB6" s="13"/>
    </row>
    <row r="7" spans="1:28" s="14" customFormat="1" ht="36.75" customHeight="1" thickBot="1">
      <c r="A7" s="140"/>
      <c r="B7" s="125"/>
      <c r="C7" s="125"/>
      <c r="D7" s="113"/>
      <c r="E7" s="114"/>
      <c r="F7" s="106"/>
      <c r="G7" s="108"/>
      <c r="H7" s="106"/>
      <c r="I7" s="108"/>
      <c r="J7" s="106"/>
      <c r="K7" s="108"/>
      <c r="L7" s="106"/>
      <c r="M7" s="108"/>
      <c r="N7" s="132"/>
      <c r="O7" s="135"/>
      <c r="P7" s="158"/>
      <c r="Q7" s="42">
        <v>2000</v>
      </c>
      <c r="R7" s="43">
        <v>1000</v>
      </c>
      <c r="S7" s="44" t="s">
        <v>26</v>
      </c>
      <c r="T7" s="45">
        <v>750</v>
      </c>
      <c r="U7" s="46" t="s">
        <v>26</v>
      </c>
      <c r="V7" s="89"/>
      <c r="W7" s="90"/>
      <c r="X7" s="89">
        <v>1000</v>
      </c>
      <c r="Y7" s="89"/>
      <c r="Z7" s="46" t="s">
        <v>26</v>
      </c>
      <c r="AA7" s="46" t="s">
        <v>26</v>
      </c>
      <c r="AB7" s="13"/>
    </row>
    <row r="8" spans="1:28" s="20" customFormat="1" ht="18.75" customHeight="1">
      <c r="A8" s="91" t="s">
        <v>162</v>
      </c>
      <c r="B8" s="56">
        <v>1</v>
      </c>
      <c r="C8" s="57">
        <v>5</v>
      </c>
      <c r="D8" s="58">
        <v>22</v>
      </c>
      <c r="E8" s="59">
        <v>46</v>
      </c>
      <c r="F8" s="60"/>
      <c r="G8" s="61"/>
      <c r="H8" s="62"/>
      <c r="I8" s="61"/>
      <c r="J8" s="63"/>
      <c r="K8" s="61"/>
      <c r="L8" s="63"/>
      <c r="M8" s="61"/>
      <c r="N8" s="38">
        <f>D8+F8+H8+J8+L8</f>
        <v>22</v>
      </c>
      <c r="O8" s="39">
        <f>E8+G8+I8+K8+M8</f>
        <v>46</v>
      </c>
      <c r="P8" s="40">
        <f>SUM(N8:O8)</f>
        <v>68</v>
      </c>
      <c r="Q8" s="15">
        <f aca="true" t="shared" si="0" ref="Q8:Q32">SUM(C8*Q$7)</f>
        <v>10000</v>
      </c>
      <c r="R8" s="16">
        <f aca="true" t="shared" si="1" ref="R8:R32">SUM(P8*R$7)</f>
        <v>68000</v>
      </c>
      <c r="S8" s="22">
        <f>SUM(Q8:R8)</f>
        <v>78000</v>
      </c>
      <c r="T8" s="17">
        <f aca="true" t="shared" si="2" ref="T8:T32">SUM(F8:G8,L8:M8)*T$7</f>
        <v>0</v>
      </c>
      <c r="U8" s="22">
        <f>SUM(S8:T8)</f>
        <v>78000</v>
      </c>
      <c r="V8" s="17">
        <f>SUM(B8*V$7)</f>
        <v>0</v>
      </c>
      <c r="W8" s="17">
        <f aca="true" t="shared" si="3" ref="W8:Y9">SUM($C8*W$7)</f>
        <v>0</v>
      </c>
      <c r="X8" s="18">
        <f>SUM($P8*X$7)</f>
        <v>68000</v>
      </c>
      <c r="Y8" s="18">
        <f t="shared" si="3"/>
        <v>0</v>
      </c>
      <c r="Z8" s="24">
        <f>SUM(V8:Y8)</f>
        <v>68000</v>
      </c>
      <c r="AA8" s="22">
        <f>U8+Z8</f>
        <v>146000</v>
      </c>
      <c r="AB8" s="19"/>
    </row>
    <row r="9" spans="1:28" s="20" customFormat="1" ht="18.75" customHeight="1">
      <c r="A9" s="91" t="s">
        <v>163</v>
      </c>
      <c r="B9" s="56">
        <v>1</v>
      </c>
      <c r="C9" s="64">
        <v>5</v>
      </c>
      <c r="D9" s="65">
        <v>12</v>
      </c>
      <c r="E9" s="66">
        <v>30</v>
      </c>
      <c r="F9" s="67"/>
      <c r="G9" s="68"/>
      <c r="H9" s="69"/>
      <c r="I9" s="70"/>
      <c r="J9" s="71"/>
      <c r="K9" s="72"/>
      <c r="L9" s="71"/>
      <c r="M9" s="72"/>
      <c r="N9" s="38">
        <f aca="true" t="shared" si="4" ref="N9:O32">D9+F9+H9+J9+L9</f>
        <v>12</v>
      </c>
      <c r="O9" s="39">
        <f t="shared" si="4"/>
        <v>30</v>
      </c>
      <c r="P9" s="41">
        <f>SUM(N9:O9)</f>
        <v>42</v>
      </c>
      <c r="Q9" s="15">
        <f t="shared" si="0"/>
        <v>10000</v>
      </c>
      <c r="R9" s="16">
        <f t="shared" si="1"/>
        <v>42000</v>
      </c>
      <c r="S9" s="22">
        <f>SUM(Q9:R9)</f>
        <v>52000</v>
      </c>
      <c r="T9" s="17">
        <f t="shared" si="2"/>
        <v>0</v>
      </c>
      <c r="U9" s="22">
        <f>SUM(S9:T9)</f>
        <v>52000</v>
      </c>
      <c r="V9" s="17">
        <f aca="true" t="shared" si="5" ref="V9:V32">SUM(B9*V$7)</f>
        <v>0</v>
      </c>
      <c r="W9" s="17">
        <f t="shared" si="3"/>
        <v>0</v>
      </c>
      <c r="X9" s="17">
        <f aca="true" t="shared" si="6" ref="X9:X32">SUM($P9*X$7)</f>
        <v>42000</v>
      </c>
      <c r="Y9" s="17">
        <f t="shared" si="3"/>
        <v>0</v>
      </c>
      <c r="Z9" s="22">
        <f>SUM(V9:Y9)</f>
        <v>42000</v>
      </c>
      <c r="AA9" s="22">
        <f>U9+Z9</f>
        <v>94000</v>
      </c>
      <c r="AB9" s="19"/>
    </row>
    <row r="10" spans="1:28" s="20" customFormat="1" ht="18.75" customHeight="1">
      <c r="A10" s="91" t="s">
        <v>164</v>
      </c>
      <c r="B10" s="56">
        <v>1</v>
      </c>
      <c r="C10" s="64">
        <v>5</v>
      </c>
      <c r="D10" s="65">
        <v>16</v>
      </c>
      <c r="E10" s="66">
        <v>15</v>
      </c>
      <c r="F10" s="67"/>
      <c r="G10" s="68"/>
      <c r="H10" s="69"/>
      <c r="I10" s="70"/>
      <c r="J10" s="71"/>
      <c r="K10" s="72"/>
      <c r="L10" s="71"/>
      <c r="M10" s="72"/>
      <c r="N10" s="38">
        <f t="shared" si="4"/>
        <v>16</v>
      </c>
      <c r="O10" s="39">
        <f t="shared" si="4"/>
        <v>15</v>
      </c>
      <c r="P10" s="41">
        <f aca="true" t="shared" si="7" ref="P10:P32">SUM(N10:O10)</f>
        <v>31</v>
      </c>
      <c r="Q10" s="15">
        <f t="shared" si="0"/>
        <v>10000</v>
      </c>
      <c r="R10" s="16">
        <f t="shared" si="1"/>
        <v>31000</v>
      </c>
      <c r="S10" s="22">
        <f aca="true" t="shared" si="8" ref="S10:S32">SUM(Q10:R10)</f>
        <v>41000</v>
      </c>
      <c r="T10" s="17">
        <f t="shared" si="2"/>
        <v>0</v>
      </c>
      <c r="U10" s="22">
        <f aca="true" t="shared" si="9" ref="U10:U32">SUM(S10:T10)</f>
        <v>41000</v>
      </c>
      <c r="V10" s="17">
        <f t="shared" si="5"/>
        <v>0</v>
      </c>
      <c r="W10" s="17">
        <f aca="true" t="shared" si="10" ref="W10:Y29">SUM($C10*W$7)</f>
        <v>0</v>
      </c>
      <c r="X10" s="17">
        <f t="shared" si="6"/>
        <v>31000</v>
      </c>
      <c r="Y10" s="17">
        <f t="shared" si="10"/>
        <v>0</v>
      </c>
      <c r="Z10" s="22">
        <f aca="true" t="shared" si="11" ref="Z10:Z32">SUM(V10:Y10)</f>
        <v>31000</v>
      </c>
      <c r="AA10" s="22">
        <f aca="true" t="shared" si="12" ref="AA10:AA32">U10+Z10</f>
        <v>72000</v>
      </c>
      <c r="AB10" s="19"/>
    </row>
    <row r="11" spans="1:28" s="20" customFormat="1" ht="18.75" customHeight="1">
      <c r="A11" s="91" t="s">
        <v>165</v>
      </c>
      <c r="B11" s="56">
        <v>1</v>
      </c>
      <c r="C11" s="64">
        <v>5</v>
      </c>
      <c r="D11" s="65">
        <v>33</v>
      </c>
      <c r="E11" s="66">
        <v>131</v>
      </c>
      <c r="F11" s="67"/>
      <c r="G11" s="68"/>
      <c r="H11" s="69"/>
      <c r="I11" s="70"/>
      <c r="J11" s="71"/>
      <c r="K11" s="72"/>
      <c r="L11" s="71"/>
      <c r="M11" s="72"/>
      <c r="N11" s="38">
        <f t="shared" si="4"/>
        <v>33</v>
      </c>
      <c r="O11" s="39">
        <f t="shared" si="4"/>
        <v>131</v>
      </c>
      <c r="P11" s="41">
        <f t="shared" si="7"/>
        <v>164</v>
      </c>
      <c r="Q11" s="15">
        <f t="shared" si="0"/>
        <v>10000</v>
      </c>
      <c r="R11" s="16">
        <f t="shared" si="1"/>
        <v>164000</v>
      </c>
      <c r="S11" s="22">
        <f t="shared" si="8"/>
        <v>174000</v>
      </c>
      <c r="T11" s="17">
        <f t="shared" si="2"/>
        <v>0</v>
      </c>
      <c r="U11" s="22">
        <f t="shared" si="9"/>
        <v>174000</v>
      </c>
      <c r="V11" s="17">
        <f t="shared" si="5"/>
        <v>0</v>
      </c>
      <c r="W11" s="17">
        <f t="shared" si="10"/>
        <v>0</v>
      </c>
      <c r="X11" s="17">
        <f t="shared" si="6"/>
        <v>164000</v>
      </c>
      <c r="Y11" s="17">
        <f t="shared" si="10"/>
        <v>0</v>
      </c>
      <c r="Z11" s="22">
        <f t="shared" si="11"/>
        <v>164000</v>
      </c>
      <c r="AA11" s="22">
        <f t="shared" si="12"/>
        <v>338000</v>
      </c>
      <c r="AB11" s="19"/>
    </row>
    <row r="12" spans="1:28" s="20" customFormat="1" ht="18.75" customHeight="1">
      <c r="A12" s="91" t="s">
        <v>166</v>
      </c>
      <c r="B12" s="56">
        <v>1</v>
      </c>
      <c r="C12" s="64">
        <v>5</v>
      </c>
      <c r="D12" s="65">
        <v>34</v>
      </c>
      <c r="E12" s="66">
        <v>58</v>
      </c>
      <c r="F12" s="67"/>
      <c r="G12" s="68"/>
      <c r="H12" s="69"/>
      <c r="I12" s="70"/>
      <c r="J12" s="71"/>
      <c r="K12" s="72"/>
      <c r="L12" s="71"/>
      <c r="M12" s="72"/>
      <c r="N12" s="38">
        <f t="shared" si="4"/>
        <v>34</v>
      </c>
      <c r="O12" s="39">
        <f t="shared" si="4"/>
        <v>58</v>
      </c>
      <c r="P12" s="41">
        <f t="shared" si="7"/>
        <v>92</v>
      </c>
      <c r="Q12" s="15">
        <f t="shared" si="0"/>
        <v>10000</v>
      </c>
      <c r="R12" s="16">
        <f t="shared" si="1"/>
        <v>92000</v>
      </c>
      <c r="S12" s="22">
        <f t="shared" si="8"/>
        <v>102000</v>
      </c>
      <c r="T12" s="17">
        <f t="shared" si="2"/>
        <v>0</v>
      </c>
      <c r="U12" s="22">
        <f t="shared" si="9"/>
        <v>102000</v>
      </c>
      <c r="V12" s="17">
        <f t="shared" si="5"/>
        <v>0</v>
      </c>
      <c r="W12" s="17">
        <f t="shared" si="10"/>
        <v>0</v>
      </c>
      <c r="X12" s="17">
        <f t="shared" si="6"/>
        <v>92000</v>
      </c>
      <c r="Y12" s="17">
        <f t="shared" si="10"/>
        <v>0</v>
      </c>
      <c r="Z12" s="22">
        <f t="shared" si="11"/>
        <v>92000</v>
      </c>
      <c r="AA12" s="22">
        <f t="shared" si="12"/>
        <v>194000</v>
      </c>
      <c r="AB12" s="19"/>
    </row>
    <row r="13" spans="1:28" s="20" customFormat="1" ht="18.75" customHeight="1">
      <c r="A13" s="91" t="s">
        <v>167</v>
      </c>
      <c r="B13" s="56">
        <v>1</v>
      </c>
      <c r="C13" s="64">
        <v>5</v>
      </c>
      <c r="D13" s="65">
        <v>12</v>
      </c>
      <c r="E13" s="66">
        <v>56</v>
      </c>
      <c r="F13" s="67"/>
      <c r="G13" s="68"/>
      <c r="H13" s="69"/>
      <c r="I13" s="70"/>
      <c r="J13" s="71"/>
      <c r="K13" s="72"/>
      <c r="L13" s="71"/>
      <c r="M13" s="72"/>
      <c r="N13" s="38">
        <f t="shared" si="4"/>
        <v>12</v>
      </c>
      <c r="O13" s="39">
        <f t="shared" si="4"/>
        <v>56</v>
      </c>
      <c r="P13" s="41">
        <f t="shared" si="7"/>
        <v>68</v>
      </c>
      <c r="Q13" s="15">
        <f t="shared" si="0"/>
        <v>10000</v>
      </c>
      <c r="R13" s="16">
        <f t="shared" si="1"/>
        <v>68000</v>
      </c>
      <c r="S13" s="22">
        <f t="shared" si="8"/>
        <v>78000</v>
      </c>
      <c r="T13" s="17">
        <f t="shared" si="2"/>
        <v>0</v>
      </c>
      <c r="U13" s="22">
        <f t="shared" si="9"/>
        <v>78000</v>
      </c>
      <c r="V13" s="17">
        <f t="shared" si="5"/>
        <v>0</v>
      </c>
      <c r="W13" s="17">
        <f t="shared" si="10"/>
        <v>0</v>
      </c>
      <c r="X13" s="17">
        <f t="shared" si="6"/>
        <v>68000</v>
      </c>
      <c r="Y13" s="17">
        <f t="shared" si="10"/>
        <v>0</v>
      </c>
      <c r="Z13" s="22">
        <f t="shared" si="11"/>
        <v>68000</v>
      </c>
      <c r="AA13" s="22">
        <f t="shared" si="12"/>
        <v>146000</v>
      </c>
      <c r="AB13" s="19"/>
    </row>
    <row r="14" spans="1:28" s="20" customFormat="1" ht="18.75" customHeight="1">
      <c r="A14" s="91" t="s">
        <v>168</v>
      </c>
      <c r="B14" s="56">
        <v>1</v>
      </c>
      <c r="C14" s="64">
        <v>5</v>
      </c>
      <c r="D14" s="72">
        <v>24</v>
      </c>
      <c r="E14" s="70">
        <v>37</v>
      </c>
      <c r="F14" s="71"/>
      <c r="G14" s="73"/>
      <c r="H14" s="74"/>
      <c r="I14" s="75"/>
      <c r="J14" s="76"/>
      <c r="K14" s="77"/>
      <c r="L14" s="76"/>
      <c r="M14" s="77"/>
      <c r="N14" s="38">
        <f t="shared" si="4"/>
        <v>24</v>
      </c>
      <c r="O14" s="39">
        <f t="shared" si="4"/>
        <v>37</v>
      </c>
      <c r="P14" s="41">
        <f t="shared" si="7"/>
        <v>61</v>
      </c>
      <c r="Q14" s="15">
        <f t="shared" si="0"/>
        <v>10000</v>
      </c>
      <c r="R14" s="16">
        <f t="shared" si="1"/>
        <v>61000</v>
      </c>
      <c r="S14" s="22">
        <f t="shared" si="8"/>
        <v>71000</v>
      </c>
      <c r="T14" s="17">
        <f t="shared" si="2"/>
        <v>0</v>
      </c>
      <c r="U14" s="22">
        <f t="shared" si="9"/>
        <v>71000</v>
      </c>
      <c r="V14" s="17">
        <f t="shared" si="5"/>
        <v>0</v>
      </c>
      <c r="W14" s="17">
        <f t="shared" si="10"/>
        <v>0</v>
      </c>
      <c r="X14" s="17">
        <f t="shared" si="6"/>
        <v>61000</v>
      </c>
      <c r="Y14" s="17">
        <f t="shared" si="10"/>
        <v>0</v>
      </c>
      <c r="Z14" s="22">
        <f t="shared" si="11"/>
        <v>61000</v>
      </c>
      <c r="AA14" s="22">
        <f t="shared" si="12"/>
        <v>132000</v>
      </c>
      <c r="AB14" s="19"/>
    </row>
    <row r="15" spans="1:28" s="20" customFormat="1" ht="18.75" customHeight="1">
      <c r="A15" s="91" t="s">
        <v>169</v>
      </c>
      <c r="B15" s="56">
        <v>1</v>
      </c>
      <c r="C15" s="64">
        <v>5</v>
      </c>
      <c r="D15" s="72">
        <v>37</v>
      </c>
      <c r="E15" s="70">
        <v>37</v>
      </c>
      <c r="F15" s="71"/>
      <c r="G15" s="73"/>
      <c r="H15" s="74"/>
      <c r="I15" s="75"/>
      <c r="J15" s="76"/>
      <c r="K15" s="77"/>
      <c r="L15" s="76"/>
      <c r="M15" s="77"/>
      <c r="N15" s="38">
        <f t="shared" si="4"/>
        <v>37</v>
      </c>
      <c r="O15" s="39">
        <f t="shared" si="4"/>
        <v>37</v>
      </c>
      <c r="P15" s="41">
        <f t="shared" si="7"/>
        <v>74</v>
      </c>
      <c r="Q15" s="15">
        <f t="shared" si="0"/>
        <v>10000</v>
      </c>
      <c r="R15" s="16">
        <f t="shared" si="1"/>
        <v>74000</v>
      </c>
      <c r="S15" s="22">
        <f t="shared" si="8"/>
        <v>84000</v>
      </c>
      <c r="T15" s="17">
        <f t="shared" si="2"/>
        <v>0</v>
      </c>
      <c r="U15" s="22">
        <f t="shared" si="9"/>
        <v>84000</v>
      </c>
      <c r="V15" s="17">
        <f t="shared" si="5"/>
        <v>0</v>
      </c>
      <c r="W15" s="17">
        <f t="shared" si="10"/>
        <v>0</v>
      </c>
      <c r="X15" s="17">
        <f t="shared" si="6"/>
        <v>74000</v>
      </c>
      <c r="Y15" s="17">
        <f t="shared" si="10"/>
        <v>0</v>
      </c>
      <c r="Z15" s="22">
        <f t="shared" si="11"/>
        <v>74000</v>
      </c>
      <c r="AA15" s="22">
        <f t="shared" si="12"/>
        <v>158000</v>
      </c>
      <c r="AB15" s="19"/>
    </row>
    <row r="16" spans="1:28" s="20" customFormat="1" ht="18.75" customHeight="1">
      <c r="A16" s="91" t="s">
        <v>170</v>
      </c>
      <c r="B16" s="56">
        <v>1</v>
      </c>
      <c r="C16" s="64">
        <v>4</v>
      </c>
      <c r="D16" s="72">
        <v>8</v>
      </c>
      <c r="E16" s="70">
        <v>15</v>
      </c>
      <c r="F16" s="71"/>
      <c r="G16" s="73"/>
      <c r="H16" s="74"/>
      <c r="I16" s="75"/>
      <c r="J16" s="76"/>
      <c r="K16" s="77"/>
      <c r="L16" s="76"/>
      <c r="M16" s="77"/>
      <c r="N16" s="38">
        <f t="shared" si="4"/>
        <v>8</v>
      </c>
      <c r="O16" s="39">
        <f t="shared" si="4"/>
        <v>15</v>
      </c>
      <c r="P16" s="41">
        <f t="shared" si="7"/>
        <v>23</v>
      </c>
      <c r="Q16" s="15">
        <f t="shared" si="0"/>
        <v>8000</v>
      </c>
      <c r="R16" s="16">
        <f t="shared" si="1"/>
        <v>23000</v>
      </c>
      <c r="S16" s="22">
        <f t="shared" si="8"/>
        <v>31000</v>
      </c>
      <c r="T16" s="17">
        <f t="shared" si="2"/>
        <v>0</v>
      </c>
      <c r="U16" s="22">
        <f t="shared" si="9"/>
        <v>31000</v>
      </c>
      <c r="V16" s="17">
        <f t="shared" si="5"/>
        <v>0</v>
      </c>
      <c r="W16" s="17">
        <f t="shared" si="10"/>
        <v>0</v>
      </c>
      <c r="X16" s="17">
        <f t="shared" si="6"/>
        <v>23000</v>
      </c>
      <c r="Y16" s="17">
        <f t="shared" si="10"/>
        <v>0</v>
      </c>
      <c r="Z16" s="22">
        <f t="shared" si="11"/>
        <v>23000</v>
      </c>
      <c r="AA16" s="22">
        <f t="shared" si="12"/>
        <v>54000</v>
      </c>
      <c r="AB16" s="19"/>
    </row>
    <row r="17" spans="1:28" s="20" customFormat="1" ht="18.75" customHeight="1">
      <c r="A17" s="91" t="s">
        <v>171</v>
      </c>
      <c r="B17" s="56">
        <v>1</v>
      </c>
      <c r="C17" s="64">
        <v>2</v>
      </c>
      <c r="D17" s="72">
        <v>7</v>
      </c>
      <c r="E17" s="70">
        <v>6</v>
      </c>
      <c r="F17" s="71"/>
      <c r="G17" s="73"/>
      <c r="H17" s="74"/>
      <c r="I17" s="75"/>
      <c r="J17" s="76"/>
      <c r="K17" s="77"/>
      <c r="L17" s="76"/>
      <c r="M17" s="77"/>
      <c r="N17" s="38">
        <f t="shared" si="4"/>
        <v>7</v>
      </c>
      <c r="O17" s="39">
        <f t="shared" si="4"/>
        <v>6</v>
      </c>
      <c r="P17" s="41">
        <f t="shared" si="7"/>
        <v>13</v>
      </c>
      <c r="Q17" s="15">
        <f t="shared" si="0"/>
        <v>4000</v>
      </c>
      <c r="R17" s="16">
        <f t="shared" si="1"/>
        <v>13000</v>
      </c>
      <c r="S17" s="22">
        <f t="shared" si="8"/>
        <v>17000</v>
      </c>
      <c r="T17" s="17">
        <f t="shared" si="2"/>
        <v>0</v>
      </c>
      <c r="U17" s="22">
        <f t="shared" si="9"/>
        <v>17000</v>
      </c>
      <c r="V17" s="17">
        <f t="shared" si="5"/>
        <v>0</v>
      </c>
      <c r="W17" s="17">
        <f t="shared" si="10"/>
        <v>0</v>
      </c>
      <c r="X17" s="17">
        <f t="shared" si="6"/>
        <v>13000</v>
      </c>
      <c r="Y17" s="17">
        <f t="shared" si="10"/>
        <v>0</v>
      </c>
      <c r="Z17" s="22">
        <f t="shared" si="11"/>
        <v>13000</v>
      </c>
      <c r="AA17" s="22">
        <f t="shared" si="12"/>
        <v>30000</v>
      </c>
      <c r="AB17" s="19"/>
    </row>
    <row r="18" spans="1:28" s="20" customFormat="1" ht="18.75" customHeight="1">
      <c r="A18" s="91" t="s">
        <v>172</v>
      </c>
      <c r="B18" s="56">
        <v>1</v>
      </c>
      <c r="C18" s="64">
        <v>5</v>
      </c>
      <c r="D18" s="72">
        <v>15</v>
      </c>
      <c r="E18" s="70">
        <v>27</v>
      </c>
      <c r="F18" s="71"/>
      <c r="G18" s="73"/>
      <c r="H18" s="74"/>
      <c r="I18" s="75"/>
      <c r="J18" s="76"/>
      <c r="K18" s="77"/>
      <c r="L18" s="76"/>
      <c r="M18" s="77"/>
      <c r="N18" s="38">
        <f t="shared" si="4"/>
        <v>15</v>
      </c>
      <c r="O18" s="39">
        <f t="shared" si="4"/>
        <v>27</v>
      </c>
      <c r="P18" s="41">
        <f t="shared" si="7"/>
        <v>42</v>
      </c>
      <c r="Q18" s="15">
        <f t="shared" si="0"/>
        <v>10000</v>
      </c>
      <c r="R18" s="16">
        <f t="shared" si="1"/>
        <v>42000</v>
      </c>
      <c r="S18" s="22">
        <f t="shared" si="8"/>
        <v>52000</v>
      </c>
      <c r="T18" s="17">
        <f t="shared" si="2"/>
        <v>0</v>
      </c>
      <c r="U18" s="22">
        <f t="shared" si="9"/>
        <v>52000</v>
      </c>
      <c r="V18" s="17">
        <f t="shared" si="5"/>
        <v>0</v>
      </c>
      <c r="W18" s="17">
        <f t="shared" si="10"/>
        <v>0</v>
      </c>
      <c r="X18" s="17">
        <f t="shared" si="6"/>
        <v>42000</v>
      </c>
      <c r="Y18" s="17">
        <f t="shared" si="10"/>
        <v>0</v>
      </c>
      <c r="Z18" s="22">
        <f t="shared" si="11"/>
        <v>42000</v>
      </c>
      <c r="AA18" s="22">
        <f t="shared" si="12"/>
        <v>94000</v>
      </c>
      <c r="AB18" s="19"/>
    </row>
    <row r="19" spans="1:28" s="20" customFormat="1" ht="18.75" customHeight="1">
      <c r="A19" s="91" t="s">
        <v>173</v>
      </c>
      <c r="B19" s="56">
        <v>1</v>
      </c>
      <c r="C19" s="64">
        <v>3</v>
      </c>
      <c r="D19" s="72">
        <v>23</v>
      </c>
      <c r="E19" s="70">
        <v>14</v>
      </c>
      <c r="F19" s="71"/>
      <c r="G19" s="73"/>
      <c r="H19" s="74"/>
      <c r="I19" s="75"/>
      <c r="J19" s="76"/>
      <c r="K19" s="77"/>
      <c r="L19" s="76"/>
      <c r="M19" s="77"/>
      <c r="N19" s="38">
        <f t="shared" si="4"/>
        <v>23</v>
      </c>
      <c r="O19" s="39">
        <f t="shared" si="4"/>
        <v>14</v>
      </c>
      <c r="P19" s="41">
        <f t="shared" si="7"/>
        <v>37</v>
      </c>
      <c r="Q19" s="15">
        <f t="shared" si="0"/>
        <v>6000</v>
      </c>
      <c r="R19" s="16">
        <f t="shared" si="1"/>
        <v>37000</v>
      </c>
      <c r="S19" s="22">
        <f t="shared" si="8"/>
        <v>43000</v>
      </c>
      <c r="T19" s="17">
        <f t="shared" si="2"/>
        <v>0</v>
      </c>
      <c r="U19" s="22">
        <f t="shared" si="9"/>
        <v>43000</v>
      </c>
      <c r="V19" s="17">
        <f t="shared" si="5"/>
        <v>0</v>
      </c>
      <c r="W19" s="17">
        <f t="shared" si="10"/>
        <v>0</v>
      </c>
      <c r="X19" s="17">
        <f t="shared" si="6"/>
        <v>37000</v>
      </c>
      <c r="Y19" s="17">
        <f t="shared" si="10"/>
        <v>0</v>
      </c>
      <c r="Z19" s="22">
        <f t="shared" si="11"/>
        <v>37000</v>
      </c>
      <c r="AA19" s="22">
        <f t="shared" si="12"/>
        <v>80000</v>
      </c>
      <c r="AB19" s="19"/>
    </row>
    <row r="20" spans="1:28" s="20" customFormat="1" ht="18.75" customHeight="1">
      <c r="A20" s="91" t="s">
        <v>174</v>
      </c>
      <c r="B20" s="56">
        <v>1</v>
      </c>
      <c r="C20" s="64">
        <v>5</v>
      </c>
      <c r="D20" s="72">
        <v>12</v>
      </c>
      <c r="E20" s="70">
        <v>14</v>
      </c>
      <c r="F20" s="71"/>
      <c r="G20" s="73"/>
      <c r="H20" s="74"/>
      <c r="I20" s="75"/>
      <c r="J20" s="76"/>
      <c r="K20" s="77"/>
      <c r="L20" s="76"/>
      <c r="M20" s="77"/>
      <c r="N20" s="38">
        <f t="shared" si="4"/>
        <v>12</v>
      </c>
      <c r="O20" s="39">
        <f t="shared" si="4"/>
        <v>14</v>
      </c>
      <c r="P20" s="41">
        <f t="shared" si="7"/>
        <v>26</v>
      </c>
      <c r="Q20" s="15">
        <f t="shared" si="0"/>
        <v>10000</v>
      </c>
      <c r="R20" s="16">
        <f t="shared" si="1"/>
        <v>26000</v>
      </c>
      <c r="S20" s="22">
        <f t="shared" si="8"/>
        <v>36000</v>
      </c>
      <c r="T20" s="17">
        <f t="shared" si="2"/>
        <v>0</v>
      </c>
      <c r="U20" s="22">
        <f t="shared" si="9"/>
        <v>36000</v>
      </c>
      <c r="V20" s="17">
        <f t="shared" si="5"/>
        <v>0</v>
      </c>
      <c r="W20" s="17">
        <f t="shared" si="10"/>
        <v>0</v>
      </c>
      <c r="X20" s="17">
        <f t="shared" si="6"/>
        <v>26000</v>
      </c>
      <c r="Y20" s="17">
        <f t="shared" si="10"/>
        <v>0</v>
      </c>
      <c r="Z20" s="22">
        <f t="shared" si="11"/>
        <v>26000</v>
      </c>
      <c r="AA20" s="22">
        <f t="shared" si="12"/>
        <v>62000</v>
      </c>
      <c r="AB20" s="19"/>
    </row>
    <row r="21" spans="1:28" s="20" customFormat="1" ht="18.75" customHeight="1">
      <c r="A21" s="91" t="s">
        <v>175</v>
      </c>
      <c r="B21" s="56">
        <v>1</v>
      </c>
      <c r="C21" s="64">
        <v>4</v>
      </c>
      <c r="D21" s="72">
        <v>10</v>
      </c>
      <c r="E21" s="70">
        <v>18</v>
      </c>
      <c r="F21" s="71"/>
      <c r="G21" s="73"/>
      <c r="H21" s="74"/>
      <c r="I21" s="75"/>
      <c r="J21" s="76"/>
      <c r="K21" s="77"/>
      <c r="L21" s="76"/>
      <c r="M21" s="77"/>
      <c r="N21" s="38">
        <f t="shared" si="4"/>
        <v>10</v>
      </c>
      <c r="O21" s="39">
        <f t="shared" si="4"/>
        <v>18</v>
      </c>
      <c r="P21" s="41">
        <f t="shared" si="7"/>
        <v>28</v>
      </c>
      <c r="Q21" s="15">
        <f t="shared" si="0"/>
        <v>8000</v>
      </c>
      <c r="R21" s="16">
        <f t="shared" si="1"/>
        <v>28000</v>
      </c>
      <c r="S21" s="22">
        <f t="shared" si="8"/>
        <v>36000</v>
      </c>
      <c r="T21" s="17">
        <f t="shared" si="2"/>
        <v>0</v>
      </c>
      <c r="U21" s="22">
        <f t="shared" si="9"/>
        <v>36000</v>
      </c>
      <c r="V21" s="17">
        <f t="shared" si="5"/>
        <v>0</v>
      </c>
      <c r="W21" s="17">
        <f t="shared" si="10"/>
        <v>0</v>
      </c>
      <c r="X21" s="17">
        <f t="shared" si="6"/>
        <v>28000</v>
      </c>
      <c r="Y21" s="17">
        <f t="shared" si="10"/>
        <v>0</v>
      </c>
      <c r="Z21" s="22">
        <f t="shared" si="11"/>
        <v>28000</v>
      </c>
      <c r="AA21" s="22">
        <f t="shared" si="12"/>
        <v>64000</v>
      </c>
      <c r="AB21" s="19"/>
    </row>
    <row r="22" spans="1:28" s="20" customFormat="1" ht="18.75" customHeight="1">
      <c r="A22" s="91" t="s">
        <v>176</v>
      </c>
      <c r="B22" s="56">
        <v>1</v>
      </c>
      <c r="C22" s="78">
        <v>5</v>
      </c>
      <c r="D22" s="72">
        <v>26</v>
      </c>
      <c r="E22" s="70">
        <v>47</v>
      </c>
      <c r="F22" s="71"/>
      <c r="G22" s="73"/>
      <c r="H22" s="74"/>
      <c r="I22" s="75"/>
      <c r="J22" s="76"/>
      <c r="K22" s="77"/>
      <c r="L22" s="76"/>
      <c r="M22" s="77"/>
      <c r="N22" s="38">
        <f t="shared" si="4"/>
        <v>26</v>
      </c>
      <c r="O22" s="39">
        <f t="shared" si="4"/>
        <v>47</v>
      </c>
      <c r="P22" s="41">
        <f t="shared" si="7"/>
        <v>73</v>
      </c>
      <c r="Q22" s="15">
        <f t="shared" si="0"/>
        <v>10000</v>
      </c>
      <c r="R22" s="16">
        <f t="shared" si="1"/>
        <v>73000</v>
      </c>
      <c r="S22" s="22">
        <f t="shared" si="8"/>
        <v>83000</v>
      </c>
      <c r="T22" s="17">
        <f t="shared" si="2"/>
        <v>0</v>
      </c>
      <c r="U22" s="22">
        <f t="shared" si="9"/>
        <v>83000</v>
      </c>
      <c r="V22" s="17">
        <f t="shared" si="5"/>
        <v>0</v>
      </c>
      <c r="W22" s="17">
        <f t="shared" si="10"/>
        <v>0</v>
      </c>
      <c r="X22" s="17">
        <f t="shared" si="6"/>
        <v>73000</v>
      </c>
      <c r="Y22" s="17">
        <f t="shared" si="10"/>
        <v>0</v>
      </c>
      <c r="Z22" s="22">
        <f t="shared" si="11"/>
        <v>73000</v>
      </c>
      <c r="AA22" s="22">
        <f t="shared" si="12"/>
        <v>156000</v>
      </c>
      <c r="AB22" s="19"/>
    </row>
    <row r="23" spans="1:28" s="20" customFormat="1" ht="18.75" customHeight="1">
      <c r="A23" s="91" t="s">
        <v>177</v>
      </c>
      <c r="B23" s="56">
        <v>1</v>
      </c>
      <c r="C23" s="78">
        <v>5</v>
      </c>
      <c r="D23" s="72">
        <v>13</v>
      </c>
      <c r="E23" s="70">
        <v>26</v>
      </c>
      <c r="F23" s="71"/>
      <c r="G23" s="73"/>
      <c r="H23" s="74"/>
      <c r="I23" s="75"/>
      <c r="J23" s="76"/>
      <c r="K23" s="77"/>
      <c r="L23" s="76"/>
      <c r="M23" s="77"/>
      <c r="N23" s="38">
        <f t="shared" si="4"/>
        <v>13</v>
      </c>
      <c r="O23" s="39">
        <f t="shared" si="4"/>
        <v>26</v>
      </c>
      <c r="P23" s="41">
        <f t="shared" si="7"/>
        <v>39</v>
      </c>
      <c r="Q23" s="15">
        <f t="shared" si="0"/>
        <v>10000</v>
      </c>
      <c r="R23" s="16">
        <f t="shared" si="1"/>
        <v>39000</v>
      </c>
      <c r="S23" s="22">
        <f t="shared" si="8"/>
        <v>49000</v>
      </c>
      <c r="T23" s="17">
        <f t="shared" si="2"/>
        <v>0</v>
      </c>
      <c r="U23" s="22">
        <f t="shared" si="9"/>
        <v>49000</v>
      </c>
      <c r="V23" s="17">
        <f t="shared" si="5"/>
        <v>0</v>
      </c>
      <c r="W23" s="17">
        <f t="shared" si="10"/>
        <v>0</v>
      </c>
      <c r="X23" s="17">
        <f t="shared" si="6"/>
        <v>39000</v>
      </c>
      <c r="Y23" s="17">
        <f t="shared" si="10"/>
        <v>0</v>
      </c>
      <c r="Z23" s="22">
        <f t="shared" si="11"/>
        <v>39000</v>
      </c>
      <c r="AA23" s="22">
        <f t="shared" si="12"/>
        <v>88000</v>
      </c>
      <c r="AB23" s="19"/>
    </row>
    <row r="24" spans="1:28" s="20" customFormat="1" ht="18.75" customHeight="1">
      <c r="A24" s="91" t="s">
        <v>178</v>
      </c>
      <c r="B24" s="56">
        <v>1</v>
      </c>
      <c r="C24" s="78">
        <v>5</v>
      </c>
      <c r="D24" s="72">
        <v>35</v>
      </c>
      <c r="E24" s="70">
        <v>67</v>
      </c>
      <c r="F24" s="71"/>
      <c r="G24" s="73"/>
      <c r="H24" s="74"/>
      <c r="I24" s="75"/>
      <c r="J24" s="76"/>
      <c r="K24" s="77"/>
      <c r="L24" s="76"/>
      <c r="M24" s="77"/>
      <c r="N24" s="38">
        <f t="shared" si="4"/>
        <v>35</v>
      </c>
      <c r="O24" s="39">
        <f t="shared" si="4"/>
        <v>67</v>
      </c>
      <c r="P24" s="41">
        <f t="shared" si="7"/>
        <v>102</v>
      </c>
      <c r="Q24" s="15">
        <f t="shared" si="0"/>
        <v>10000</v>
      </c>
      <c r="R24" s="16">
        <f t="shared" si="1"/>
        <v>102000</v>
      </c>
      <c r="S24" s="22">
        <f t="shared" si="8"/>
        <v>112000</v>
      </c>
      <c r="T24" s="17">
        <f t="shared" si="2"/>
        <v>0</v>
      </c>
      <c r="U24" s="22">
        <f t="shared" si="9"/>
        <v>112000</v>
      </c>
      <c r="V24" s="17">
        <f t="shared" si="5"/>
        <v>0</v>
      </c>
      <c r="W24" s="17">
        <f t="shared" si="10"/>
        <v>0</v>
      </c>
      <c r="X24" s="17">
        <f t="shared" si="6"/>
        <v>102000</v>
      </c>
      <c r="Y24" s="17">
        <f t="shared" si="10"/>
        <v>0</v>
      </c>
      <c r="Z24" s="22">
        <f t="shared" si="11"/>
        <v>102000</v>
      </c>
      <c r="AA24" s="22">
        <f t="shared" si="12"/>
        <v>214000</v>
      </c>
      <c r="AB24" s="19"/>
    </row>
    <row r="25" spans="1:28" s="20" customFormat="1" ht="18.75" customHeight="1">
      <c r="A25" s="91" t="s">
        <v>179</v>
      </c>
      <c r="B25" s="56">
        <v>1</v>
      </c>
      <c r="C25" s="78">
        <v>1</v>
      </c>
      <c r="D25" s="72">
        <v>6</v>
      </c>
      <c r="E25" s="70">
        <v>1</v>
      </c>
      <c r="F25" s="71"/>
      <c r="G25" s="73"/>
      <c r="H25" s="74"/>
      <c r="I25" s="75"/>
      <c r="J25" s="76"/>
      <c r="K25" s="77"/>
      <c r="L25" s="76"/>
      <c r="M25" s="77"/>
      <c r="N25" s="38">
        <f t="shared" si="4"/>
        <v>6</v>
      </c>
      <c r="O25" s="39">
        <f t="shared" si="4"/>
        <v>1</v>
      </c>
      <c r="P25" s="41">
        <f t="shared" si="7"/>
        <v>7</v>
      </c>
      <c r="Q25" s="15">
        <f t="shared" si="0"/>
        <v>2000</v>
      </c>
      <c r="R25" s="16">
        <f t="shared" si="1"/>
        <v>7000</v>
      </c>
      <c r="S25" s="22">
        <f t="shared" si="8"/>
        <v>9000</v>
      </c>
      <c r="T25" s="17">
        <f t="shared" si="2"/>
        <v>0</v>
      </c>
      <c r="U25" s="22">
        <f t="shared" si="9"/>
        <v>9000</v>
      </c>
      <c r="V25" s="17">
        <f t="shared" si="5"/>
        <v>0</v>
      </c>
      <c r="W25" s="17">
        <f t="shared" si="10"/>
        <v>0</v>
      </c>
      <c r="X25" s="17">
        <f t="shared" si="6"/>
        <v>7000</v>
      </c>
      <c r="Y25" s="17">
        <f t="shared" si="10"/>
        <v>0</v>
      </c>
      <c r="Z25" s="22">
        <f t="shared" si="11"/>
        <v>7000</v>
      </c>
      <c r="AA25" s="22">
        <f t="shared" si="12"/>
        <v>16000</v>
      </c>
      <c r="AB25" s="19"/>
    </row>
    <row r="26" spans="1:28" s="20" customFormat="1" ht="18.75" customHeight="1">
      <c r="A26" s="91" t="s">
        <v>180</v>
      </c>
      <c r="B26" s="56">
        <v>1</v>
      </c>
      <c r="C26" s="78">
        <v>5</v>
      </c>
      <c r="D26" s="72">
        <v>22</v>
      </c>
      <c r="E26" s="70">
        <v>36</v>
      </c>
      <c r="F26" s="71"/>
      <c r="G26" s="73"/>
      <c r="H26" s="74"/>
      <c r="I26" s="75"/>
      <c r="J26" s="76"/>
      <c r="K26" s="77"/>
      <c r="L26" s="76"/>
      <c r="M26" s="77"/>
      <c r="N26" s="38">
        <f t="shared" si="4"/>
        <v>22</v>
      </c>
      <c r="O26" s="39">
        <f t="shared" si="4"/>
        <v>36</v>
      </c>
      <c r="P26" s="41">
        <f t="shared" si="7"/>
        <v>58</v>
      </c>
      <c r="Q26" s="15">
        <f t="shared" si="0"/>
        <v>10000</v>
      </c>
      <c r="R26" s="16">
        <f t="shared" si="1"/>
        <v>58000</v>
      </c>
      <c r="S26" s="22">
        <f t="shared" si="8"/>
        <v>68000</v>
      </c>
      <c r="T26" s="17">
        <f t="shared" si="2"/>
        <v>0</v>
      </c>
      <c r="U26" s="22">
        <f t="shared" si="9"/>
        <v>68000</v>
      </c>
      <c r="V26" s="17">
        <f t="shared" si="5"/>
        <v>0</v>
      </c>
      <c r="W26" s="17">
        <f t="shared" si="10"/>
        <v>0</v>
      </c>
      <c r="X26" s="17">
        <f t="shared" si="6"/>
        <v>58000</v>
      </c>
      <c r="Y26" s="17">
        <f t="shared" si="10"/>
        <v>0</v>
      </c>
      <c r="Z26" s="22">
        <f t="shared" si="11"/>
        <v>58000</v>
      </c>
      <c r="AA26" s="22">
        <f t="shared" si="12"/>
        <v>126000</v>
      </c>
      <c r="AB26" s="19"/>
    </row>
    <row r="27" spans="1:28" s="20" customFormat="1" ht="18.75" customHeight="1">
      <c r="A27" s="91" t="s">
        <v>181</v>
      </c>
      <c r="B27" s="56">
        <v>1</v>
      </c>
      <c r="C27" s="78">
        <v>4</v>
      </c>
      <c r="D27" s="72">
        <v>15</v>
      </c>
      <c r="E27" s="70">
        <v>20</v>
      </c>
      <c r="F27" s="71"/>
      <c r="G27" s="73"/>
      <c r="H27" s="74"/>
      <c r="I27" s="75"/>
      <c r="J27" s="76"/>
      <c r="K27" s="77"/>
      <c r="L27" s="76"/>
      <c r="M27" s="77"/>
      <c r="N27" s="38">
        <f t="shared" si="4"/>
        <v>15</v>
      </c>
      <c r="O27" s="39">
        <f t="shared" si="4"/>
        <v>20</v>
      </c>
      <c r="P27" s="41">
        <f t="shared" si="7"/>
        <v>35</v>
      </c>
      <c r="Q27" s="15">
        <f t="shared" si="0"/>
        <v>8000</v>
      </c>
      <c r="R27" s="16">
        <f t="shared" si="1"/>
        <v>35000</v>
      </c>
      <c r="S27" s="22">
        <f t="shared" si="8"/>
        <v>43000</v>
      </c>
      <c r="T27" s="17">
        <f t="shared" si="2"/>
        <v>0</v>
      </c>
      <c r="U27" s="22">
        <f t="shared" si="9"/>
        <v>43000</v>
      </c>
      <c r="V27" s="17">
        <f t="shared" si="5"/>
        <v>0</v>
      </c>
      <c r="W27" s="17">
        <f t="shared" si="10"/>
        <v>0</v>
      </c>
      <c r="X27" s="17">
        <f t="shared" si="6"/>
        <v>35000</v>
      </c>
      <c r="Y27" s="17">
        <f t="shared" si="10"/>
        <v>0</v>
      </c>
      <c r="Z27" s="22">
        <f t="shared" si="11"/>
        <v>35000</v>
      </c>
      <c r="AA27" s="22">
        <f t="shared" si="12"/>
        <v>78000</v>
      </c>
      <c r="AB27" s="19"/>
    </row>
    <row r="28" spans="1:28" s="20" customFormat="1" ht="18.75" customHeight="1">
      <c r="A28" s="91" t="s">
        <v>182</v>
      </c>
      <c r="B28" s="56">
        <v>1</v>
      </c>
      <c r="C28" s="78">
        <v>4</v>
      </c>
      <c r="D28" s="72">
        <v>12</v>
      </c>
      <c r="E28" s="70">
        <v>21</v>
      </c>
      <c r="F28" s="71"/>
      <c r="G28" s="73"/>
      <c r="H28" s="74"/>
      <c r="I28" s="75"/>
      <c r="J28" s="76"/>
      <c r="K28" s="77"/>
      <c r="L28" s="76"/>
      <c r="M28" s="77"/>
      <c r="N28" s="38">
        <f t="shared" si="4"/>
        <v>12</v>
      </c>
      <c r="O28" s="39">
        <f t="shared" si="4"/>
        <v>21</v>
      </c>
      <c r="P28" s="41">
        <f t="shared" si="7"/>
        <v>33</v>
      </c>
      <c r="Q28" s="15">
        <f t="shared" si="0"/>
        <v>8000</v>
      </c>
      <c r="R28" s="16">
        <f t="shared" si="1"/>
        <v>33000</v>
      </c>
      <c r="S28" s="22">
        <f t="shared" si="8"/>
        <v>41000</v>
      </c>
      <c r="T28" s="17">
        <f t="shared" si="2"/>
        <v>0</v>
      </c>
      <c r="U28" s="22">
        <f t="shared" si="9"/>
        <v>41000</v>
      </c>
      <c r="V28" s="17">
        <f t="shared" si="5"/>
        <v>0</v>
      </c>
      <c r="W28" s="17">
        <f t="shared" si="10"/>
        <v>0</v>
      </c>
      <c r="X28" s="17">
        <f t="shared" si="6"/>
        <v>33000</v>
      </c>
      <c r="Y28" s="17">
        <f t="shared" si="10"/>
        <v>0</v>
      </c>
      <c r="Z28" s="22">
        <f t="shared" si="11"/>
        <v>33000</v>
      </c>
      <c r="AA28" s="22">
        <f t="shared" si="12"/>
        <v>74000</v>
      </c>
      <c r="AB28" s="19"/>
    </row>
    <row r="29" spans="1:28" s="20" customFormat="1" ht="18.75" customHeight="1">
      <c r="A29" s="91" t="s">
        <v>183</v>
      </c>
      <c r="B29" s="56">
        <v>1</v>
      </c>
      <c r="C29" s="78">
        <v>4</v>
      </c>
      <c r="D29" s="72">
        <v>10</v>
      </c>
      <c r="E29" s="70">
        <v>10</v>
      </c>
      <c r="F29" s="71"/>
      <c r="G29" s="73"/>
      <c r="H29" s="74"/>
      <c r="I29" s="75"/>
      <c r="J29" s="76"/>
      <c r="K29" s="77"/>
      <c r="L29" s="76"/>
      <c r="M29" s="77"/>
      <c r="N29" s="38">
        <f t="shared" si="4"/>
        <v>10</v>
      </c>
      <c r="O29" s="39">
        <f t="shared" si="4"/>
        <v>10</v>
      </c>
      <c r="P29" s="41">
        <f t="shared" si="7"/>
        <v>20</v>
      </c>
      <c r="Q29" s="15">
        <f t="shared" si="0"/>
        <v>8000</v>
      </c>
      <c r="R29" s="16">
        <f t="shared" si="1"/>
        <v>20000</v>
      </c>
      <c r="S29" s="22">
        <f t="shared" si="8"/>
        <v>28000</v>
      </c>
      <c r="T29" s="17">
        <f t="shared" si="2"/>
        <v>0</v>
      </c>
      <c r="U29" s="22">
        <f t="shared" si="9"/>
        <v>28000</v>
      </c>
      <c r="V29" s="17">
        <f t="shared" si="5"/>
        <v>0</v>
      </c>
      <c r="W29" s="17">
        <f t="shared" si="10"/>
        <v>0</v>
      </c>
      <c r="X29" s="17">
        <f t="shared" si="6"/>
        <v>20000</v>
      </c>
      <c r="Y29" s="17">
        <f t="shared" si="10"/>
        <v>0</v>
      </c>
      <c r="Z29" s="22">
        <f t="shared" si="11"/>
        <v>20000</v>
      </c>
      <c r="AA29" s="22">
        <f t="shared" si="12"/>
        <v>48000</v>
      </c>
      <c r="AB29" s="19"/>
    </row>
    <row r="30" spans="1:28" s="20" customFormat="1" ht="18.75" customHeight="1">
      <c r="A30" s="91" t="s">
        <v>184</v>
      </c>
      <c r="B30" s="56">
        <v>1</v>
      </c>
      <c r="C30" s="78">
        <v>5</v>
      </c>
      <c r="D30" s="72">
        <v>26</v>
      </c>
      <c r="E30" s="70">
        <v>58</v>
      </c>
      <c r="F30" s="71"/>
      <c r="G30" s="73"/>
      <c r="H30" s="74"/>
      <c r="I30" s="75"/>
      <c r="J30" s="76"/>
      <c r="K30" s="77"/>
      <c r="L30" s="76"/>
      <c r="M30" s="77"/>
      <c r="N30" s="38">
        <f t="shared" si="4"/>
        <v>26</v>
      </c>
      <c r="O30" s="39">
        <f t="shared" si="4"/>
        <v>58</v>
      </c>
      <c r="P30" s="41">
        <f t="shared" si="7"/>
        <v>84</v>
      </c>
      <c r="Q30" s="15">
        <f t="shared" si="0"/>
        <v>10000</v>
      </c>
      <c r="R30" s="16">
        <f t="shared" si="1"/>
        <v>84000</v>
      </c>
      <c r="S30" s="22">
        <f t="shared" si="8"/>
        <v>94000</v>
      </c>
      <c r="T30" s="17">
        <f t="shared" si="2"/>
        <v>0</v>
      </c>
      <c r="U30" s="22">
        <f t="shared" si="9"/>
        <v>94000</v>
      </c>
      <c r="V30" s="17">
        <f t="shared" si="5"/>
        <v>0</v>
      </c>
      <c r="W30" s="17">
        <f aca="true" t="shared" si="13" ref="W30:Y31">SUM($C30*W$7)</f>
        <v>0</v>
      </c>
      <c r="X30" s="17">
        <f t="shared" si="6"/>
        <v>84000</v>
      </c>
      <c r="Y30" s="17">
        <f t="shared" si="13"/>
        <v>0</v>
      </c>
      <c r="Z30" s="22">
        <f t="shared" si="11"/>
        <v>84000</v>
      </c>
      <c r="AA30" s="22">
        <f t="shared" si="12"/>
        <v>178000</v>
      </c>
      <c r="AB30" s="19"/>
    </row>
    <row r="31" spans="1:28" s="20" customFormat="1" ht="18.75" customHeight="1">
      <c r="A31" s="91" t="s">
        <v>185</v>
      </c>
      <c r="B31" s="56">
        <v>1</v>
      </c>
      <c r="C31" s="78">
        <v>4</v>
      </c>
      <c r="D31" s="72">
        <v>9</v>
      </c>
      <c r="E31" s="70">
        <v>5</v>
      </c>
      <c r="F31" s="71"/>
      <c r="G31" s="73"/>
      <c r="H31" s="74"/>
      <c r="I31" s="75"/>
      <c r="J31" s="76"/>
      <c r="K31" s="77"/>
      <c r="L31" s="76"/>
      <c r="M31" s="77"/>
      <c r="N31" s="38">
        <f t="shared" si="4"/>
        <v>9</v>
      </c>
      <c r="O31" s="39">
        <f t="shared" si="4"/>
        <v>5</v>
      </c>
      <c r="P31" s="41">
        <f t="shared" si="7"/>
        <v>14</v>
      </c>
      <c r="Q31" s="15">
        <f t="shared" si="0"/>
        <v>8000</v>
      </c>
      <c r="R31" s="16">
        <f t="shared" si="1"/>
        <v>14000</v>
      </c>
      <c r="S31" s="22">
        <f t="shared" si="8"/>
        <v>22000</v>
      </c>
      <c r="T31" s="17">
        <f t="shared" si="2"/>
        <v>0</v>
      </c>
      <c r="U31" s="22">
        <f t="shared" si="9"/>
        <v>22000</v>
      </c>
      <c r="V31" s="17">
        <f t="shared" si="5"/>
        <v>0</v>
      </c>
      <c r="W31" s="17">
        <f>SUM($C31*W$7)</f>
        <v>0</v>
      </c>
      <c r="X31" s="17">
        <f t="shared" si="6"/>
        <v>14000</v>
      </c>
      <c r="Y31" s="17">
        <f t="shared" si="13"/>
        <v>0</v>
      </c>
      <c r="Z31" s="22">
        <f t="shared" si="11"/>
        <v>14000</v>
      </c>
      <c r="AA31" s="22">
        <f t="shared" si="12"/>
        <v>36000</v>
      </c>
      <c r="AB31" s="19"/>
    </row>
    <row r="32" spans="1:28" s="20" customFormat="1" ht="18.75" customHeight="1">
      <c r="A32" s="92"/>
      <c r="B32" s="56"/>
      <c r="C32" s="80"/>
      <c r="D32" s="81"/>
      <c r="E32" s="82"/>
      <c r="F32" s="83"/>
      <c r="G32" s="84"/>
      <c r="H32" s="85"/>
      <c r="I32" s="86"/>
      <c r="J32" s="87"/>
      <c r="K32" s="88"/>
      <c r="L32" s="87"/>
      <c r="M32" s="88"/>
      <c r="N32" s="38">
        <f t="shared" si="4"/>
        <v>0</v>
      </c>
      <c r="O32" s="39">
        <f t="shared" si="4"/>
        <v>0</v>
      </c>
      <c r="P32" s="41">
        <f t="shared" si="7"/>
        <v>0</v>
      </c>
      <c r="Q32" s="15">
        <f t="shared" si="0"/>
        <v>0</v>
      </c>
      <c r="R32" s="16">
        <f t="shared" si="1"/>
        <v>0</v>
      </c>
      <c r="S32" s="22">
        <f t="shared" si="8"/>
        <v>0</v>
      </c>
      <c r="T32" s="17">
        <f t="shared" si="2"/>
        <v>0</v>
      </c>
      <c r="U32" s="22">
        <f t="shared" si="9"/>
        <v>0</v>
      </c>
      <c r="V32" s="17">
        <f t="shared" si="5"/>
        <v>0</v>
      </c>
      <c r="W32" s="17">
        <f>SUM($C32*W$7)</f>
        <v>0</v>
      </c>
      <c r="X32" s="17">
        <f t="shared" si="6"/>
        <v>0</v>
      </c>
      <c r="Y32" s="17">
        <f>SUM($C32*Y$7)</f>
        <v>0</v>
      </c>
      <c r="Z32" s="22">
        <f t="shared" si="11"/>
        <v>0</v>
      </c>
      <c r="AA32" s="22">
        <f t="shared" si="12"/>
        <v>0</v>
      </c>
      <c r="AB32" s="19"/>
    </row>
    <row r="33" spans="1:28" s="20" customFormat="1" ht="20.25" customHeight="1">
      <c r="A33" s="25" t="s">
        <v>21</v>
      </c>
      <c r="B33" s="26">
        <f>COUNTIF(B8:B32,"1")</f>
        <v>24</v>
      </c>
      <c r="C33" s="27">
        <f aca="true" t="shared" si="14" ref="C33:AA33">SUM(C8:C32)</f>
        <v>105</v>
      </c>
      <c r="D33" s="28">
        <f t="shared" si="14"/>
        <v>439</v>
      </c>
      <c r="E33" s="29">
        <f t="shared" si="14"/>
        <v>795</v>
      </c>
      <c r="F33" s="30">
        <f t="shared" si="14"/>
        <v>0</v>
      </c>
      <c r="G33" s="31">
        <f t="shared" si="14"/>
        <v>0</v>
      </c>
      <c r="H33" s="32">
        <f t="shared" si="14"/>
        <v>0</v>
      </c>
      <c r="I33" s="33">
        <f t="shared" si="14"/>
        <v>0</v>
      </c>
      <c r="J33" s="34">
        <f>SUM(J8:J32)</f>
        <v>0</v>
      </c>
      <c r="K33" s="35">
        <f>SUM(K8:K32)</f>
        <v>0</v>
      </c>
      <c r="L33" s="34">
        <f t="shared" si="14"/>
        <v>0</v>
      </c>
      <c r="M33" s="35">
        <f t="shared" si="14"/>
        <v>0</v>
      </c>
      <c r="N33" s="34">
        <f t="shared" si="14"/>
        <v>439</v>
      </c>
      <c r="O33" s="33">
        <f t="shared" si="14"/>
        <v>795</v>
      </c>
      <c r="P33" s="36">
        <f>SUM(P8:P32)</f>
        <v>1234</v>
      </c>
      <c r="Q33" s="37">
        <f t="shared" si="14"/>
        <v>210000</v>
      </c>
      <c r="R33" s="28">
        <f t="shared" si="14"/>
        <v>1234000</v>
      </c>
      <c r="S33" s="23">
        <f t="shared" si="14"/>
        <v>1444000</v>
      </c>
      <c r="T33" s="23">
        <f t="shared" si="14"/>
        <v>0</v>
      </c>
      <c r="U33" s="23">
        <f t="shared" si="14"/>
        <v>1444000</v>
      </c>
      <c r="V33" s="23">
        <f t="shared" si="14"/>
        <v>0</v>
      </c>
      <c r="W33" s="23">
        <f t="shared" si="14"/>
        <v>0</v>
      </c>
      <c r="X33" s="23">
        <f t="shared" si="14"/>
        <v>1234000</v>
      </c>
      <c r="Y33" s="23">
        <f t="shared" si="14"/>
        <v>0</v>
      </c>
      <c r="Z33" s="23">
        <f t="shared" si="14"/>
        <v>1234000</v>
      </c>
      <c r="AA33" s="23">
        <f t="shared" si="14"/>
        <v>2678000</v>
      </c>
      <c r="AB33" s="19"/>
    </row>
    <row r="34" spans="1:28" ht="17.25" customHeight="1">
      <c r="A34" s="4"/>
      <c r="B34" s="4" t="s">
        <v>33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5">
        <f>SUM(D33:M33)</f>
        <v>1234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</sheetData>
  <sheetProtection/>
  <mergeCells count="44">
    <mergeCell ref="V1:W1"/>
    <mergeCell ref="X1:AA1"/>
    <mergeCell ref="S2:T2"/>
    <mergeCell ref="X2:Z2"/>
    <mergeCell ref="A1:B1"/>
    <mergeCell ref="C1:F1"/>
    <mergeCell ref="G1:K1"/>
    <mergeCell ref="L1:U1"/>
    <mergeCell ref="A4:A7"/>
    <mergeCell ref="B4:M4"/>
    <mergeCell ref="N4:P4"/>
    <mergeCell ref="Q4:S4"/>
    <mergeCell ref="N5:N7"/>
    <mergeCell ref="O5:O7"/>
    <mergeCell ref="L6:L7"/>
    <mergeCell ref="M6:M7"/>
    <mergeCell ref="D6:D7"/>
    <mergeCell ref="E6:E7"/>
    <mergeCell ref="V4:Z4"/>
    <mergeCell ref="P5:P7"/>
    <mergeCell ref="W5:W6"/>
    <mergeCell ref="X5:X6"/>
    <mergeCell ref="Q5:Q6"/>
    <mergeCell ref="R5:R6"/>
    <mergeCell ref="S5:S6"/>
    <mergeCell ref="V5:V6"/>
    <mergeCell ref="Y5:Y6"/>
    <mergeCell ref="Z5:Z6"/>
    <mergeCell ref="AA4:AA6"/>
    <mergeCell ref="B5:B7"/>
    <mergeCell ref="C5:C7"/>
    <mergeCell ref="D5:E5"/>
    <mergeCell ref="F5:G5"/>
    <mergeCell ref="H5:I5"/>
    <mergeCell ref="J5:K5"/>
    <mergeCell ref="L5:M5"/>
    <mergeCell ref="J6:J7"/>
    <mergeCell ref="K6:K7"/>
    <mergeCell ref="F6:F7"/>
    <mergeCell ref="G6:G7"/>
    <mergeCell ref="H6:H7"/>
    <mergeCell ref="I6:I7"/>
    <mergeCell ref="T4:T6"/>
    <mergeCell ref="U4:U6"/>
  </mergeCells>
  <printOptions horizontalCentered="1" verticalCentered="1"/>
  <pageMargins left="0.31496062992125984" right="0.1968503937007874" top="0.35433070866141736" bottom="0.1968503937007874" header="0.15748031496062992" footer="0.11811023622047245"/>
  <pageSetup fitToHeight="1" fitToWidth="1" orientation="landscape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B35"/>
  <sheetViews>
    <sheetView showGridLines="0" showZeros="0" zoomScale="80" zoomScaleNormal="80" zoomScalePageLayoutView="0" workbookViewId="0" topLeftCell="A1">
      <pane xSplit="2" ySplit="7" topLeftCell="N11" activePane="bottomRight" state="frozen"/>
      <selection pane="topLeft" activeCell="G2" sqref="G2"/>
      <selection pane="topRight" activeCell="G2" sqref="G2"/>
      <selection pane="bottomLeft" activeCell="G2" sqref="G2"/>
      <selection pane="bottomRight" activeCell="G2" sqref="G2"/>
    </sheetView>
  </sheetViews>
  <sheetFormatPr defaultColWidth="9.00390625" defaultRowHeight="13.5"/>
  <cols>
    <col min="1" max="1" width="9.125" style="2" customWidth="1"/>
    <col min="2" max="13" width="5.00390625" style="2" customWidth="1"/>
    <col min="14" max="15" width="5.625" style="21" customWidth="1"/>
    <col min="16" max="16" width="6.625" style="21" customWidth="1"/>
    <col min="17" max="27" width="9.875" style="2" customWidth="1"/>
    <col min="28" max="16384" width="9.00390625" style="2" customWidth="1"/>
  </cols>
  <sheetData>
    <row r="1" spans="1:28" s="1" customFormat="1" ht="33" customHeight="1">
      <c r="A1" s="159" t="s">
        <v>13</v>
      </c>
      <c r="B1" s="160"/>
      <c r="C1" s="161">
        <v>42073</v>
      </c>
      <c r="D1" s="162"/>
      <c r="E1" s="162"/>
      <c r="F1" s="163"/>
      <c r="G1" s="164" t="s">
        <v>186</v>
      </c>
      <c r="H1" s="165"/>
      <c r="I1" s="165"/>
      <c r="J1" s="165"/>
      <c r="K1" s="165"/>
      <c r="L1" s="166" t="s">
        <v>34</v>
      </c>
      <c r="M1" s="166"/>
      <c r="N1" s="166"/>
      <c r="O1" s="166"/>
      <c r="P1" s="166"/>
      <c r="Q1" s="166"/>
      <c r="R1" s="166"/>
      <c r="S1" s="166"/>
      <c r="T1" s="166"/>
      <c r="U1" s="166"/>
      <c r="V1" s="167" t="s">
        <v>35</v>
      </c>
      <c r="W1" s="167"/>
      <c r="X1" s="168">
        <v>41250</v>
      </c>
      <c r="Y1" s="168"/>
      <c r="Z1" s="168"/>
      <c r="AA1" s="168"/>
      <c r="AB1" s="3"/>
    </row>
    <row r="2" spans="1:28" s="10" customFormat="1" ht="24.75" customHeight="1">
      <c r="A2" s="6"/>
      <c r="B2" s="51"/>
      <c r="C2" s="8"/>
      <c r="D2" s="52" t="s">
        <v>22</v>
      </c>
      <c r="E2" s="8"/>
      <c r="F2" s="8"/>
      <c r="G2" s="8"/>
      <c r="H2" s="8"/>
      <c r="I2" s="8"/>
      <c r="J2" s="8"/>
      <c r="K2" s="8"/>
      <c r="L2" s="8"/>
      <c r="M2" s="9"/>
      <c r="N2" s="8"/>
      <c r="O2" s="8"/>
      <c r="P2" s="8"/>
      <c r="Q2" s="8"/>
      <c r="R2" s="53" t="s">
        <v>27</v>
      </c>
      <c r="S2" s="136" t="s">
        <v>98</v>
      </c>
      <c r="T2" s="136"/>
      <c r="U2" s="52" t="s">
        <v>28</v>
      </c>
      <c r="V2" s="52"/>
      <c r="W2" s="54" t="s">
        <v>29</v>
      </c>
      <c r="X2" s="137" t="s">
        <v>99</v>
      </c>
      <c r="Y2" s="137"/>
      <c r="Z2" s="137"/>
      <c r="AA2" s="52" t="s">
        <v>30</v>
      </c>
      <c r="AB2" s="8"/>
    </row>
    <row r="3" spans="1:28" s="10" customFormat="1" ht="7.5" customHeight="1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8"/>
      <c r="O3" s="8"/>
      <c r="P3" s="8"/>
      <c r="Q3" s="8"/>
      <c r="S3" s="48"/>
      <c r="T3" s="49"/>
      <c r="U3" s="8"/>
      <c r="V3" s="8"/>
      <c r="W3" s="47"/>
      <c r="X3" s="50"/>
      <c r="Y3" s="50"/>
      <c r="Z3" s="50"/>
      <c r="AA3" s="8"/>
      <c r="AB3" s="8"/>
    </row>
    <row r="4" spans="1:28" s="12" customFormat="1" ht="21" customHeight="1" thickBot="1">
      <c r="A4" s="138" t="s">
        <v>9</v>
      </c>
      <c r="B4" s="141" t="s">
        <v>10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3"/>
      <c r="N4" s="144" t="s">
        <v>0</v>
      </c>
      <c r="O4" s="145"/>
      <c r="P4" s="146"/>
      <c r="Q4" s="147" t="s">
        <v>4</v>
      </c>
      <c r="R4" s="148"/>
      <c r="S4" s="149"/>
      <c r="T4" s="150" t="s">
        <v>19</v>
      </c>
      <c r="U4" s="153" t="s">
        <v>20</v>
      </c>
      <c r="V4" s="147" t="s">
        <v>24</v>
      </c>
      <c r="W4" s="148"/>
      <c r="X4" s="148"/>
      <c r="Y4" s="148"/>
      <c r="Z4" s="149"/>
      <c r="AA4" s="119" t="s">
        <v>25</v>
      </c>
      <c r="AB4" s="11"/>
    </row>
    <row r="5" spans="1:28" s="14" customFormat="1" ht="39" customHeight="1">
      <c r="A5" s="139"/>
      <c r="B5" s="123" t="s">
        <v>32</v>
      </c>
      <c r="C5" s="123" t="s">
        <v>15</v>
      </c>
      <c r="D5" s="126" t="s">
        <v>16</v>
      </c>
      <c r="E5" s="127"/>
      <c r="F5" s="128" t="s">
        <v>17</v>
      </c>
      <c r="G5" s="127"/>
      <c r="H5" s="128" t="s">
        <v>23</v>
      </c>
      <c r="I5" s="129"/>
      <c r="J5" s="128" t="s">
        <v>11</v>
      </c>
      <c r="K5" s="129"/>
      <c r="L5" s="128" t="s">
        <v>12</v>
      </c>
      <c r="M5" s="129"/>
      <c r="N5" s="130" t="s">
        <v>2</v>
      </c>
      <c r="O5" s="133" t="s">
        <v>3</v>
      </c>
      <c r="P5" s="156" t="s">
        <v>31</v>
      </c>
      <c r="Q5" s="115" t="s">
        <v>18</v>
      </c>
      <c r="R5" s="117" t="s">
        <v>14</v>
      </c>
      <c r="S5" s="119" t="s">
        <v>1</v>
      </c>
      <c r="T5" s="151"/>
      <c r="U5" s="154"/>
      <c r="V5" s="121" t="s">
        <v>5</v>
      </c>
      <c r="W5" s="121" t="s">
        <v>6</v>
      </c>
      <c r="X5" s="121" t="s">
        <v>8</v>
      </c>
      <c r="Y5" s="109"/>
      <c r="Z5" s="111" t="s">
        <v>7</v>
      </c>
      <c r="AA5" s="122"/>
      <c r="AB5" s="13"/>
    </row>
    <row r="6" spans="1:28" s="14" customFormat="1" ht="23.25" customHeight="1">
      <c r="A6" s="139"/>
      <c r="B6" s="124"/>
      <c r="C6" s="124"/>
      <c r="D6" s="112" t="s">
        <v>2</v>
      </c>
      <c r="E6" s="107" t="s">
        <v>3</v>
      </c>
      <c r="F6" s="105" t="s">
        <v>2</v>
      </c>
      <c r="G6" s="107" t="s">
        <v>3</v>
      </c>
      <c r="H6" s="105" t="s">
        <v>2</v>
      </c>
      <c r="I6" s="107" t="s">
        <v>3</v>
      </c>
      <c r="J6" s="105" t="s">
        <v>2</v>
      </c>
      <c r="K6" s="107" t="s">
        <v>3</v>
      </c>
      <c r="L6" s="105" t="s">
        <v>2</v>
      </c>
      <c r="M6" s="107" t="s">
        <v>3</v>
      </c>
      <c r="N6" s="131"/>
      <c r="O6" s="134"/>
      <c r="P6" s="157"/>
      <c r="Q6" s="116"/>
      <c r="R6" s="118"/>
      <c r="S6" s="120"/>
      <c r="T6" s="152"/>
      <c r="U6" s="155"/>
      <c r="V6" s="121"/>
      <c r="W6" s="121"/>
      <c r="X6" s="121"/>
      <c r="Y6" s="110"/>
      <c r="Z6" s="111"/>
      <c r="AA6" s="120"/>
      <c r="AB6" s="13"/>
    </row>
    <row r="7" spans="1:28" s="14" customFormat="1" ht="36.75" customHeight="1" thickBot="1">
      <c r="A7" s="140"/>
      <c r="B7" s="125"/>
      <c r="C7" s="125"/>
      <c r="D7" s="113"/>
      <c r="E7" s="114"/>
      <c r="F7" s="106"/>
      <c r="G7" s="108"/>
      <c r="H7" s="106"/>
      <c r="I7" s="108"/>
      <c r="J7" s="106"/>
      <c r="K7" s="108"/>
      <c r="L7" s="106"/>
      <c r="M7" s="108"/>
      <c r="N7" s="132"/>
      <c r="O7" s="135"/>
      <c r="P7" s="158"/>
      <c r="Q7" s="42">
        <v>2000</v>
      </c>
      <c r="R7" s="43">
        <v>1000</v>
      </c>
      <c r="S7" s="44" t="s">
        <v>26</v>
      </c>
      <c r="T7" s="45">
        <v>750</v>
      </c>
      <c r="U7" s="46" t="s">
        <v>26</v>
      </c>
      <c r="V7" s="89">
        <v>5000</v>
      </c>
      <c r="W7" s="90">
        <v>3000</v>
      </c>
      <c r="X7" s="89">
        <v>500</v>
      </c>
      <c r="Y7" s="89"/>
      <c r="Z7" s="46" t="s">
        <v>26</v>
      </c>
      <c r="AA7" s="46" t="s">
        <v>26</v>
      </c>
      <c r="AB7" s="13"/>
    </row>
    <row r="8" spans="1:28" s="20" customFormat="1" ht="18.75" customHeight="1">
      <c r="A8" s="55" t="s">
        <v>100</v>
      </c>
      <c r="B8" s="56">
        <v>1</v>
      </c>
      <c r="C8" s="57">
        <v>5</v>
      </c>
      <c r="D8" s="58">
        <v>23</v>
      </c>
      <c r="E8" s="59">
        <v>27</v>
      </c>
      <c r="F8" s="60"/>
      <c r="G8" s="61"/>
      <c r="H8" s="62"/>
      <c r="I8" s="61"/>
      <c r="J8" s="63"/>
      <c r="K8" s="61"/>
      <c r="L8" s="63"/>
      <c r="M8" s="61"/>
      <c r="N8" s="38">
        <f>D8+F8+H8+J8+L8</f>
        <v>23</v>
      </c>
      <c r="O8" s="39">
        <f>E8+G8+I8+K8+M8</f>
        <v>27</v>
      </c>
      <c r="P8" s="40">
        <f>SUM(N8:O8)</f>
        <v>50</v>
      </c>
      <c r="Q8" s="15">
        <f aca="true" t="shared" si="0" ref="Q8:Q32">SUM(C8*Q$7)</f>
        <v>10000</v>
      </c>
      <c r="R8" s="16">
        <f aca="true" t="shared" si="1" ref="R8:R32">SUM(P8*R$7)</f>
        <v>50000</v>
      </c>
      <c r="S8" s="22">
        <f>SUM(Q8:R8)</f>
        <v>60000</v>
      </c>
      <c r="T8" s="17">
        <f aca="true" t="shared" si="2" ref="T8:T32">SUM(F8:G8,L8:M8)*T$7</f>
        <v>0</v>
      </c>
      <c r="U8" s="22">
        <f>SUM(S8:T8)</f>
        <v>60000</v>
      </c>
      <c r="V8" s="17">
        <f>SUM(B8*V$7)</f>
        <v>5000</v>
      </c>
      <c r="W8" s="17">
        <f aca="true" t="shared" si="3" ref="W8:Y9">SUM($C8*W$7)</f>
        <v>15000</v>
      </c>
      <c r="X8" s="18">
        <f>SUM($P8*X$7)</f>
        <v>25000</v>
      </c>
      <c r="Y8" s="18">
        <f t="shared" si="3"/>
        <v>0</v>
      </c>
      <c r="Z8" s="24">
        <f>SUM(V8:Y8)</f>
        <v>45000</v>
      </c>
      <c r="AA8" s="22">
        <f>U8+Z8</f>
        <v>105000</v>
      </c>
      <c r="AB8" s="19"/>
    </row>
    <row r="9" spans="1:28" s="20" customFormat="1" ht="18.75" customHeight="1">
      <c r="A9" s="55" t="s">
        <v>101</v>
      </c>
      <c r="B9" s="56">
        <v>1</v>
      </c>
      <c r="C9" s="64">
        <v>3</v>
      </c>
      <c r="D9" s="65">
        <v>9</v>
      </c>
      <c r="E9" s="66">
        <v>14</v>
      </c>
      <c r="F9" s="67"/>
      <c r="G9" s="68"/>
      <c r="H9" s="69"/>
      <c r="I9" s="70"/>
      <c r="J9" s="71"/>
      <c r="K9" s="72"/>
      <c r="L9" s="71"/>
      <c r="M9" s="72"/>
      <c r="N9" s="38">
        <f aca="true" t="shared" si="4" ref="N9:O32">D9+F9+H9+J9+L9</f>
        <v>9</v>
      </c>
      <c r="O9" s="39">
        <f t="shared" si="4"/>
        <v>14</v>
      </c>
      <c r="P9" s="41">
        <f>SUM(N9:O9)</f>
        <v>23</v>
      </c>
      <c r="Q9" s="15">
        <f t="shared" si="0"/>
        <v>6000</v>
      </c>
      <c r="R9" s="16">
        <f t="shared" si="1"/>
        <v>23000</v>
      </c>
      <c r="S9" s="22">
        <f>SUM(Q9:R9)</f>
        <v>29000</v>
      </c>
      <c r="T9" s="17">
        <f t="shared" si="2"/>
        <v>0</v>
      </c>
      <c r="U9" s="22">
        <f>SUM(S9:T9)</f>
        <v>29000</v>
      </c>
      <c r="V9" s="17">
        <f aca="true" t="shared" si="5" ref="V9:V32">SUM(B9*V$7)</f>
        <v>5000</v>
      </c>
      <c r="W9" s="17">
        <f t="shared" si="3"/>
        <v>9000</v>
      </c>
      <c r="X9" s="17">
        <f aca="true" t="shared" si="6" ref="X9:X32">SUM($P9*X$7)</f>
        <v>11500</v>
      </c>
      <c r="Y9" s="17">
        <f t="shared" si="3"/>
        <v>0</v>
      </c>
      <c r="Z9" s="22">
        <f>SUM(V9:Y9)</f>
        <v>25500</v>
      </c>
      <c r="AA9" s="22">
        <f>U9+Z9</f>
        <v>54500</v>
      </c>
      <c r="AB9" s="19"/>
    </row>
    <row r="10" spans="1:28" s="20" customFormat="1" ht="18.75" customHeight="1">
      <c r="A10" s="55" t="s">
        <v>102</v>
      </c>
      <c r="B10" s="56">
        <v>1</v>
      </c>
      <c r="C10" s="64">
        <v>5</v>
      </c>
      <c r="D10" s="65">
        <v>13</v>
      </c>
      <c r="E10" s="66">
        <v>27</v>
      </c>
      <c r="F10" s="67"/>
      <c r="G10" s="68"/>
      <c r="H10" s="69"/>
      <c r="I10" s="70"/>
      <c r="J10" s="71"/>
      <c r="K10" s="72"/>
      <c r="L10" s="71"/>
      <c r="M10" s="72"/>
      <c r="N10" s="38">
        <f t="shared" si="4"/>
        <v>13</v>
      </c>
      <c r="O10" s="39">
        <f t="shared" si="4"/>
        <v>27</v>
      </c>
      <c r="P10" s="41">
        <f aca="true" t="shared" si="7" ref="P10:P32">SUM(N10:O10)</f>
        <v>40</v>
      </c>
      <c r="Q10" s="15">
        <f t="shared" si="0"/>
        <v>10000</v>
      </c>
      <c r="R10" s="16">
        <f t="shared" si="1"/>
        <v>40000</v>
      </c>
      <c r="S10" s="22">
        <f aca="true" t="shared" si="8" ref="S10:S32">SUM(Q10:R10)</f>
        <v>50000</v>
      </c>
      <c r="T10" s="17">
        <f t="shared" si="2"/>
        <v>0</v>
      </c>
      <c r="U10" s="22">
        <f aca="true" t="shared" si="9" ref="U10:U32">SUM(S10:T10)</f>
        <v>50000</v>
      </c>
      <c r="V10" s="17">
        <f t="shared" si="5"/>
        <v>5000</v>
      </c>
      <c r="W10" s="17">
        <f aca="true" t="shared" si="10" ref="W10:Y29">SUM($C10*W$7)</f>
        <v>15000</v>
      </c>
      <c r="X10" s="17">
        <f t="shared" si="6"/>
        <v>20000</v>
      </c>
      <c r="Y10" s="17">
        <f t="shared" si="10"/>
        <v>0</v>
      </c>
      <c r="Z10" s="22">
        <f aca="true" t="shared" si="11" ref="Z10:Z32">SUM(V10:Y10)</f>
        <v>40000</v>
      </c>
      <c r="AA10" s="22">
        <f aca="true" t="shared" si="12" ref="AA10:AA32">U10+Z10</f>
        <v>90000</v>
      </c>
      <c r="AB10" s="19"/>
    </row>
    <row r="11" spans="1:28" s="20" customFormat="1" ht="18.75" customHeight="1">
      <c r="A11" s="55" t="s">
        <v>103</v>
      </c>
      <c r="B11" s="56">
        <v>1</v>
      </c>
      <c r="C11" s="64">
        <v>4</v>
      </c>
      <c r="D11" s="65">
        <v>14</v>
      </c>
      <c r="E11" s="66">
        <v>8</v>
      </c>
      <c r="F11" s="67"/>
      <c r="G11" s="68"/>
      <c r="H11" s="69"/>
      <c r="I11" s="70"/>
      <c r="J11" s="71"/>
      <c r="K11" s="72"/>
      <c r="L11" s="71"/>
      <c r="M11" s="72"/>
      <c r="N11" s="38">
        <f t="shared" si="4"/>
        <v>14</v>
      </c>
      <c r="O11" s="39">
        <f t="shared" si="4"/>
        <v>8</v>
      </c>
      <c r="P11" s="41">
        <f t="shared" si="7"/>
        <v>22</v>
      </c>
      <c r="Q11" s="15">
        <f t="shared" si="0"/>
        <v>8000</v>
      </c>
      <c r="R11" s="16">
        <f t="shared" si="1"/>
        <v>22000</v>
      </c>
      <c r="S11" s="22">
        <f t="shared" si="8"/>
        <v>30000</v>
      </c>
      <c r="T11" s="17">
        <f t="shared" si="2"/>
        <v>0</v>
      </c>
      <c r="U11" s="22">
        <f t="shared" si="9"/>
        <v>30000</v>
      </c>
      <c r="V11" s="17">
        <f t="shared" si="5"/>
        <v>5000</v>
      </c>
      <c r="W11" s="17">
        <f t="shared" si="10"/>
        <v>12000</v>
      </c>
      <c r="X11" s="17">
        <f t="shared" si="6"/>
        <v>11000</v>
      </c>
      <c r="Y11" s="17">
        <f t="shared" si="10"/>
        <v>0</v>
      </c>
      <c r="Z11" s="22">
        <f t="shared" si="11"/>
        <v>28000</v>
      </c>
      <c r="AA11" s="22">
        <f t="shared" si="12"/>
        <v>58000</v>
      </c>
      <c r="AB11" s="19"/>
    </row>
    <row r="12" spans="1:28" s="20" customFormat="1" ht="18.75" customHeight="1">
      <c r="A12" s="55" t="s">
        <v>104</v>
      </c>
      <c r="B12" s="56">
        <v>1</v>
      </c>
      <c r="C12" s="64">
        <v>5</v>
      </c>
      <c r="D12" s="65">
        <v>18</v>
      </c>
      <c r="E12" s="66">
        <v>23</v>
      </c>
      <c r="F12" s="67"/>
      <c r="G12" s="68"/>
      <c r="H12" s="69"/>
      <c r="I12" s="70"/>
      <c r="J12" s="71"/>
      <c r="K12" s="72"/>
      <c r="L12" s="71"/>
      <c r="M12" s="72"/>
      <c r="N12" s="38">
        <f t="shared" si="4"/>
        <v>18</v>
      </c>
      <c r="O12" s="39">
        <f t="shared" si="4"/>
        <v>23</v>
      </c>
      <c r="P12" s="41">
        <f t="shared" si="7"/>
        <v>41</v>
      </c>
      <c r="Q12" s="15">
        <f t="shared" si="0"/>
        <v>10000</v>
      </c>
      <c r="R12" s="16">
        <f t="shared" si="1"/>
        <v>41000</v>
      </c>
      <c r="S12" s="22">
        <f t="shared" si="8"/>
        <v>51000</v>
      </c>
      <c r="T12" s="17">
        <f t="shared" si="2"/>
        <v>0</v>
      </c>
      <c r="U12" s="22">
        <f t="shared" si="9"/>
        <v>51000</v>
      </c>
      <c r="V12" s="17">
        <f t="shared" si="5"/>
        <v>5000</v>
      </c>
      <c r="W12" s="17">
        <f t="shared" si="10"/>
        <v>15000</v>
      </c>
      <c r="X12" s="17">
        <f t="shared" si="6"/>
        <v>20500</v>
      </c>
      <c r="Y12" s="17">
        <f t="shared" si="10"/>
        <v>0</v>
      </c>
      <c r="Z12" s="22">
        <f t="shared" si="11"/>
        <v>40500</v>
      </c>
      <c r="AA12" s="22">
        <f t="shared" si="12"/>
        <v>91500</v>
      </c>
      <c r="AB12" s="19"/>
    </row>
    <row r="13" spans="1:28" s="20" customFormat="1" ht="18.75" customHeight="1">
      <c r="A13" s="55" t="s">
        <v>105</v>
      </c>
      <c r="B13" s="56">
        <v>1</v>
      </c>
      <c r="C13" s="64">
        <v>5</v>
      </c>
      <c r="D13" s="65">
        <v>32</v>
      </c>
      <c r="E13" s="66">
        <v>48</v>
      </c>
      <c r="F13" s="67"/>
      <c r="G13" s="68"/>
      <c r="H13" s="69"/>
      <c r="I13" s="70"/>
      <c r="J13" s="71"/>
      <c r="K13" s="72"/>
      <c r="L13" s="71"/>
      <c r="M13" s="72"/>
      <c r="N13" s="38">
        <f t="shared" si="4"/>
        <v>32</v>
      </c>
      <c r="O13" s="39">
        <f t="shared" si="4"/>
        <v>48</v>
      </c>
      <c r="P13" s="41">
        <f t="shared" si="7"/>
        <v>80</v>
      </c>
      <c r="Q13" s="15">
        <f t="shared" si="0"/>
        <v>10000</v>
      </c>
      <c r="R13" s="16">
        <f t="shared" si="1"/>
        <v>80000</v>
      </c>
      <c r="S13" s="22">
        <f t="shared" si="8"/>
        <v>90000</v>
      </c>
      <c r="T13" s="17">
        <f t="shared" si="2"/>
        <v>0</v>
      </c>
      <c r="U13" s="22">
        <f t="shared" si="9"/>
        <v>90000</v>
      </c>
      <c r="V13" s="17">
        <f t="shared" si="5"/>
        <v>5000</v>
      </c>
      <c r="W13" s="17">
        <f t="shared" si="10"/>
        <v>15000</v>
      </c>
      <c r="X13" s="17">
        <f t="shared" si="6"/>
        <v>40000</v>
      </c>
      <c r="Y13" s="17">
        <f t="shared" si="10"/>
        <v>0</v>
      </c>
      <c r="Z13" s="22">
        <f t="shared" si="11"/>
        <v>60000</v>
      </c>
      <c r="AA13" s="22">
        <f t="shared" si="12"/>
        <v>150000</v>
      </c>
      <c r="AB13" s="19"/>
    </row>
    <row r="14" spans="1:28" s="20" customFormat="1" ht="18.75" customHeight="1">
      <c r="A14" s="55" t="s">
        <v>106</v>
      </c>
      <c r="B14" s="56">
        <v>1</v>
      </c>
      <c r="C14" s="64">
        <v>5</v>
      </c>
      <c r="D14" s="72">
        <v>27</v>
      </c>
      <c r="E14" s="70">
        <v>34</v>
      </c>
      <c r="F14" s="71"/>
      <c r="G14" s="73"/>
      <c r="H14" s="74"/>
      <c r="I14" s="75"/>
      <c r="J14" s="76"/>
      <c r="K14" s="77"/>
      <c r="L14" s="76"/>
      <c r="M14" s="77"/>
      <c r="N14" s="38">
        <f t="shared" si="4"/>
        <v>27</v>
      </c>
      <c r="O14" s="39">
        <f t="shared" si="4"/>
        <v>34</v>
      </c>
      <c r="P14" s="41">
        <f t="shared" si="7"/>
        <v>61</v>
      </c>
      <c r="Q14" s="15">
        <f t="shared" si="0"/>
        <v>10000</v>
      </c>
      <c r="R14" s="16">
        <f t="shared" si="1"/>
        <v>61000</v>
      </c>
      <c r="S14" s="22">
        <f t="shared" si="8"/>
        <v>71000</v>
      </c>
      <c r="T14" s="17">
        <f t="shared" si="2"/>
        <v>0</v>
      </c>
      <c r="U14" s="22">
        <f t="shared" si="9"/>
        <v>71000</v>
      </c>
      <c r="V14" s="17">
        <f t="shared" si="5"/>
        <v>5000</v>
      </c>
      <c r="W14" s="17">
        <f t="shared" si="10"/>
        <v>15000</v>
      </c>
      <c r="X14" s="17">
        <f t="shared" si="6"/>
        <v>30500</v>
      </c>
      <c r="Y14" s="17">
        <f t="shared" si="10"/>
        <v>0</v>
      </c>
      <c r="Z14" s="22">
        <f t="shared" si="11"/>
        <v>50500</v>
      </c>
      <c r="AA14" s="22">
        <f t="shared" si="12"/>
        <v>121500</v>
      </c>
      <c r="AB14" s="19"/>
    </row>
    <row r="15" spans="1:28" s="20" customFormat="1" ht="18.75" customHeight="1">
      <c r="A15" s="55" t="s">
        <v>107</v>
      </c>
      <c r="B15" s="56">
        <v>1</v>
      </c>
      <c r="C15" s="64">
        <v>5</v>
      </c>
      <c r="D15" s="72">
        <v>25</v>
      </c>
      <c r="E15" s="70">
        <v>32</v>
      </c>
      <c r="F15" s="71"/>
      <c r="G15" s="73"/>
      <c r="H15" s="74"/>
      <c r="I15" s="75"/>
      <c r="J15" s="76"/>
      <c r="K15" s="77"/>
      <c r="L15" s="76"/>
      <c r="M15" s="77"/>
      <c r="N15" s="38">
        <f t="shared" si="4"/>
        <v>25</v>
      </c>
      <c r="O15" s="39">
        <f t="shared" si="4"/>
        <v>32</v>
      </c>
      <c r="P15" s="41">
        <f t="shared" si="7"/>
        <v>57</v>
      </c>
      <c r="Q15" s="15">
        <f t="shared" si="0"/>
        <v>10000</v>
      </c>
      <c r="R15" s="16">
        <f t="shared" si="1"/>
        <v>57000</v>
      </c>
      <c r="S15" s="22">
        <f t="shared" si="8"/>
        <v>67000</v>
      </c>
      <c r="T15" s="17">
        <f t="shared" si="2"/>
        <v>0</v>
      </c>
      <c r="U15" s="22">
        <f t="shared" si="9"/>
        <v>67000</v>
      </c>
      <c r="V15" s="17">
        <f t="shared" si="5"/>
        <v>5000</v>
      </c>
      <c r="W15" s="17">
        <f t="shared" si="10"/>
        <v>15000</v>
      </c>
      <c r="X15" s="17">
        <f t="shared" si="6"/>
        <v>28500</v>
      </c>
      <c r="Y15" s="17">
        <f t="shared" si="10"/>
        <v>0</v>
      </c>
      <c r="Z15" s="22">
        <f t="shared" si="11"/>
        <v>48500</v>
      </c>
      <c r="AA15" s="22">
        <f t="shared" si="12"/>
        <v>115500</v>
      </c>
      <c r="AB15" s="19"/>
    </row>
    <row r="16" spans="1:28" s="20" customFormat="1" ht="18.75" customHeight="1">
      <c r="A16" s="55" t="s">
        <v>108</v>
      </c>
      <c r="B16" s="56">
        <v>1</v>
      </c>
      <c r="C16" s="64">
        <v>5</v>
      </c>
      <c r="D16" s="72">
        <v>30</v>
      </c>
      <c r="E16" s="70">
        <v>33</v>
      </c>
      <c r="F16" s="71"/>
      <c r="G16" s="73"/>
      <c r="H16" s="74"/>
      <c r="I16" s="75"/>
      <c r="J16" s="76"/>
      <c r="K16" s="77"/>
      <c r="L16" s="76"/>
      <c r="M16" s="77"/>
      <c r="N16" s="38">
        <f t="shared" si="4"/>
        <v>30</v>
      </c>
      <c r="O16" s="39">
        <f t="shared" si="4"/>
        <v>33</v>
      </c>
      <c r="P16" s="41">
        <f t="shared" si="7"/>
        <v>63</v>
      </c>
      <c r="Q16" s="15">
        <f t="shared" si="0"/>
        <v>10000</v>
      </c>
      <c r="R16" s="16">
        <f t="shared" si="1"/>
        <v>63000</v>
      </c>
      <c r="S16" s="22">
        <f t="shared" si="8"/>
        <v>73000</v>
      </c>
      <c r="T16" s="17">
        <f t="shared" si="2"/>
        <v>0</v>
      </c>
      <c r="U16" s="22">
        <f t="shared" si="9"/>
        <v>73000</v>
      </c>
      <c r="V16" s="17">
        <f t="shared" si="5"/>
        <v>5000</v>
      </c>
      <c r="W16" s="17">
        <f t="shared" si="10"/>
        <v>15000</v>
      </c>
      <c r="X16" s="17">
        <f t="shared" si="6"/>
        <v>31500</v>
      </c>
      <c r="Y16" s="17">
        <f t="shared" si="10"/>
        <v>0</v>
      </c>
      <c r="Z16" s="22">
        <f t="shared" si="11"/>
        <v>51500</v>
      </c>
      <c r="AA16" s="22">
        <f t="shared" si="12"/>
        <v>124500</v>
      </c>
      <c r="AB16" s="19"/>
    </row>
    <row r="17" spans="1:28" s="20" customFormat="1" ht="18.75" customHeight="1">
      <c r="A17" s="55" t="s">
        <v>109</v>
      </c>
      <c r="B17" s="56">
        <v>1</v>
      </c>
      <c r="C17" s="64">
        <v>3</v>
      </c>
      <c r="D17" s="72">
        <v>17</v>
      </c>
      <c r="E17" s="70">
        <v>18</v>
      </c>
      <c r="F17" s="71"/>
      <c r="G17" s="73"/>
      <c r="H17" s="74"/>
      <c r="I17" s="75"/>
      <c r="J17" s="76"/>
      <c r="K17" s="77"/>
      <c r="L17" s="76"/>
      <c r="M17" s="77"/>
      <c r="N17" s="38">
        <f t="shared" si="4"/>
        <v>17</v>
      </c>
      <c r="O17" s="39">
        <f t="shared" si="4"/>
        <v>18</v>
      </c>
      <c r="P17" s="41">
        <f t="shared" si="7"/>
        <v>35</v>
      </c>
      <c r="Q17" s="15">
        <f t="shared" si="0"/>
        <v>6000</v>
      </c>
      <c r="R17" s="16">
        <f t="shared" si="1"/>
        <v>35000</v>
      </c>
      <c r="S17" s="22">
        <f t="shared" si="8"/>
        <v>41000</v>
      </c>
      <c r="T17" s="17">
        <f t="shared" si="2"/>
        <v>0</v>
      </c>
      <c r="U17" s="22">
        <f t="shared" si="9"/>
        <v>41000</v>
      </c>
      <c r="V17" s="17">
        <f t="shared" si="5"/>
        <v>5000</v>
      </c>
      <c r="W17" s="17">
        <f t="shared" si="10"/>
        <v>9000</v>
      </c>
      <c r="X17" s="17">
        <f t="shared" si="6"/>
        <v>17500</v>
      </c>
      <c r="Y17" s="17">
        <f t="shared" si="10"/>
        <v>0</v>
      </c>
      <c r="Z17" s="22">
        <f t="shared" si="11"/>
        <v>31500</v>
      </c>
      <c r="AA17" s="22">
        <f t="shared" si="12"/>
        <v>72500</v>
      </c>
      <c r="AB17" s="19"/>
    </row>
    <row r="18" spans="1:28" s="20" customFormat="1" ht="18.75" customHeight="1">
      <c r="A18" s="55" t="s">
        <v>110</v>
      </c>
      <c r="B18" s="56">
        <v>1</v>
      </c>
      <c r="C18" s="64">
        <v>5</v>
      </c>
      <c r="D18" s="72">
        <v>21</v>
      </c>
      <c r="E18" s="70">
        <v>32</v>
      </c>
      <c r="F18" s="71"/>
      <c r="G18" s="73"/>
      <c r="H18" s="74"/>
      <c r="I18" s="75"/>
      <c r="J18" s="76"/>
      <c r="K18" s="77"/>
      <c r="L18" s="76"/>
      <c r="M18" s="77"/>
      <c r="N18" s="38">
        <f t="shared" si="4"/>
        <v>21</v>
      </c>
      <c r="O18" s="39">
        <f t="shared" si="4"/>
        <v>32</v>
      </c>
      <c r="P18" s="41">
        <f t="shared" si="7"/>
        <v>53</v>
      </c>
      <c r="Q18" s="15">
        <f t="shared" si="0"/>
        <v>10000</v>
      </c>
      <c r="R18" s="16">
        <f t="shared" si="1"/>
        <v>53000</v>
      </c>
      <c r="S18" s="22">
        <f t="shared" si="8"/>
        <v>63000</v>
      </c>
      <c r="T18" s="17">
        <f t="shared" si="2"/>
        <v>0</v>
      </c>
      <c r="U18" s="22">
        <f t="shared" si="9"/>
        <v>63000</v>
      </c>
      <c r="V18" s="17">
        <f t="shared" si="5"/>
        <v>5000</v>
      </c>
      <c r="W18" s="17">
        <f t="shared" si="10"/>
        <v>15000</v>
      </c>
      <c r="X18" s="17">
        <f t="shared" si="6"/>
        <v>26500</v>
      </c>
      <c r="Y18" s="17">
        <f t="shared" si="10"/>
        <v>0</v>
      </c>
      <c r="Z18" s="22">
        <f t="shared" si="11"/>
        <v>46500</v>
      </c>
      <c r="AA18" s="22">
        <f t="shared" si="12"/>
        <v>109500</v>
      </c>
      <c r="AB18" s="19"/>
    </row>
    <row r="19" spans="1:28" s="20" customFormat="1" ht="18.75" customHeight="1">
      <c r="A19" s="55"/>
      <c r="B19" s="56"/>
      <c r="C19" s="64"/>
      <c r="D19" s="72"/>
      <c r="E19" s="70"/>
      <c r="F19" s="71"/>
      <c r="G19" s="73"/>
      <c r="H19" s="74"/>
      <c r="I19" s="75"/>
      <c r="J19" s="76"/>
      <c r="K19" s="77"/>
      <c r="L19" s="76"/>
      <c r="M19" s="77"/>
      <c r="N19" s="38">
        <f t="shared" si="4"/>
        <v>0</v>
      </c>
      <c r="O19" s="39">
        <f t="shared" si="4"/>
        <v>0</v>
      </c>
      <c r="P19" s="41">
        <f t="shared" si="7"/>
        <v>0</v>
      </c>
      <c r="Q19" s="15">
        <f t="shared" si="0"/>
        <v>0</v>
      </c>
      <c r="R19" s="16">
        <f t="shared" si="1"/>
        <v>0</v>
      </c>
      <c r="S19" s="22">
        <f t="shared" si="8"/>
        <v>0</v>
      </c>
      <c r="T19" s="17">
        <f t="shared" si="2"/>
        <v>0</v>
      </c>
      <c r="U19" s="22">
        <f t="shared" si="9"/>
        <v>0</v>
      </c>
      <c r="V19" s="17">
        <f t="shared" si="5"/>
        <v>0</v>
      </c>
      <c r="W19" s="17">
        <f t="shared" si="10"/>
        <v>0</v>
      </c>
      <c r="X19" s="17">
        <f t="shared" si="6"/>
        <v>0</v>
      </c>
      <c r="Y19" s="17">
        <f t="shared" si="10"/>
        <v>0</v>
      </c>
      <c r="Z19" s="22">
        <f t="shared" si="11"/>
        <v>0</v>
      </c>
      <c r="AA19" s="22">
        <f t="shared" si="12"/>
        <v>0</v>
      </c>
      <c r="AB19" s="19"/>
    </row>
    <row r="20" spans="1:28" s="20" customFormat="1" ht="18.75" customHeight="1">
      <c r="A20" s="55"/>
      <c r="B20" s="56"/>
      <c r="C20" s="64"/>
      <c r="D20" s="72"/>
      <c r="E20" s="70"/>
      <c r="F20" s="71"/>
      <c r="G20" s="73"/>
      <c r="H20" s="74"/>
      <c r="I20" s="75"/>
      <c r="J20" s="76"/>
      <c r="K20" s="77"/>
      <c r="L20" s="76"/>
      <c r="M20" s="77"/>
      <c r="N20" s="38">
        <f t="shared" si="4"/>
        <v>0</v>
      </c>
      <c r="O20" s="39">
        <f t="shared" si="4"/>
        <v>0</v>
      </c>
      <c r="P20" s="41">
        <f t="shared" si="7"/>
        <v>0</v>
      </c>
      <c r="Q20" s="15">
        <f t="shared" si="0"/>
        <v>0</v>
      </c>
      <c r="R20" s="16">
        <f t="shared" si="1"/>
        <v>0</v>
      </c>
      <c r="S20" s="22">
        <f t="shared" si="8"/>
        <v>0</v>
      </c>
      <c r="T20" s="17">
        <f t="shared" si="2"/>
        <v>0</v>
      </c>
      <c r="U20" s="22">
        <f t="shared" si="9"/>
        <v>0</v>
      </c>
      <c r="V20" s="17">
        <f t="shared" si="5"/>
        <v>0</v>
      </c>
      <c r="W20" s="17">
        <f t="shared" si="10"/>
        <v>0</v>
      </c>
      <c r="X20" s="17">
        <f t="shared" si="6"/>
        <v>0</v>
      </c>
      <c r="Y20" s="17">
        <f t="shared" si="10"/>
        <v>0</v>
      </c>
      <c r="Z20" s="22">
        <f t="shared" si="11"/>
        <v>0</v>
      </c>
      <c r="AA20" s="22">
        <f t="shared" si="12"/>
        <v>0</v>
      </c>
      <c r="AB20" s="19"/>
    </row>
    <row r="21" spans="1:28" s="20" customFormat="1" ht="18.75" customHeight="1">
      <c r="A21" s="55"/>
      <c r="B21" s="56"/>
      <c r="C21" s="64"/>
      <c r="D21" s="72"/>
      <c r="E21" s="70"/>
      <c r="F21" s="71"/>
      <c r="G21" s="73"/>
      <c r="H21" s="74"/>
      <c r="I21" s="75"/>
      <c r="J21" s="76"/>
      <c r="K21" s="77"/>
      <c r="L21" s="76"/>
      <c r="M21" s="77"/>
      <c r="N21" s="38">
        <f t="shared" si="4"/>
        <v>0</v>
      </c>
      <c r="O21" s="39">
        <f t="shared" si="4"/>
        <v>0</v>
      </c>
      <c r="P21" s="41">
        <f t="shared" si="7"/>
        <v>0</v>
      </c>
      <c r="Q21" s="15">
        <f t="shared" si="0"/>
        <v>0</v>
      </c>
      <c r="R21" s="16">
        <f t="shared" si="1"/>
        <v>0</v>
      </c>
      <c r="S21" s="22">
        <f t="shared" si="8"/>
        <v>0</v>
      </c>
      <c r="T21" s="17">
        <f t="shared" si="2"/>
        <v>0</v>
      </c>
      <c r="U21" s="22">
        <f t="shared" si="9"/>
        <v>0</v>
      </c>
      <c r="V21" s="17">
        <f t="shared" si="5"/>
        <v>0</v>
      </c>
      <c r="W21" s="17">
        <f t="shared" si="10"/>
        <v>0</v>
      </c>
      <c r="X21" s="17">
        <f t="shared" si="6"/>
        <v>0</v>
      </c>
      <c r="Y21" s="17">
        <f t="shared" si="10"/>
        <v>0</v>
      </c>
      <c r="Z21" s="22">
        <f t="shared" si="11"/>
        <v>0</v>
      </c>
      <c r="AA21" s="22">
        <f t="shared" si="12"/>
        <v>0</v>
      </c>
      <c r="AB21" s="19"/>
    </row>
    <row r="22" spans="1:28" s="20" customFormat="1" ht="18.75" customHeight="1">
      <c r="A22" s="55"/>
      <c r="B22" s="56"/>
      <c r="C22" s="78"/>
      <c r="D22" s="72"/>
      <c r="E22" s="70"/>
      <c r="F22" s="71"/>
      <c r="G22" s="73"/>
      <c r="H22" s="74"/>
      <c r="I22" s="75"/>
      <c r="J22" s="76"/>
      <c r="K22" s="77"/>
      <c r="L22" s="76"/>
      <c r="M22" s="77"/>
      <c r="N22" s="38">
        <f t="shared" si="4"/>
        <v>0</v>
      </c>
      <c r="O22" s="39">
        <f t="shared" si="4"/>
        <v>0</v>
      </c>
      <c r="P22" s="41">
        <f t="shared" si="7"/>
        <v>0</v>
      </c>
      <c r="Q22" s="15">
        <f t="shared" si="0"/>
        <v>0</v>
      </c>
      <c r="R22" s="16">
        <f t="shared" si="1"/>
        <v>0</v>
      </c>
      <c r="S22" s="22">
        <f t="shared" si="8"/>
        <v>0</v>
      </c>
      <c r="T22" s="17">
        <f t="shared" si="2"/>
        <v>0</v>
      </c>
      <c r="U22" s="22">
        <f t="shared" si="9"/>
        <v>0</v>
      </c>
      <c r="V22" s="17">
        <f t="shared" si="5"/>
        <v>0</v>
      </c>
      <c r="W22" s="17">
        <f t="shared" si="10"/>
        <v>0</v>
      </c>
      <c r="X22" s="17">
        <f t="shared" si="6"/>
        <v>0</v>
      </c>
      <c r="Y22" s="17">
        <f t="shared" si="10"/>
        <v>0</v>
      </c>
      <c r="Z22" s="22">
        <f t="shared" si="11"/>
        <v>0</v>
      </c>
      <c r="AA22" s="22">
        <f t="shared" si="12"/>
        <v>0</v>
      </c>
      <c r="AB22" s="19"/>
    </row>
    <row r="23" spans="1:28" s="20" customFormat="1" ht="18.75" customHeight="1">
      <c r="A23" s="55"/>
      <c r="B23" s="56"/>
      <c r="C23" s="78"/>
      <c r="D23" s="72"/>
      <c r="E23" s="70"/>
      <c r="F23" s="71"/>
      <c r="G23" s="73"/>
      <c r="H23" s="74"/>
      <c r="I23" s="75"/>
      <c r="J23" s="76"/>
      <c r="K23" s="77"/>
      <c r="L23" s="76"/>
      <c r="M23" s="77"/>
      <c r="N23" s="38">
        <f t="shared" si="4"/>
        <v>0</v>
      </c>
      <c r="O23" s="39">
        <f t="shared" si="4"/>
        <v>0</v>
      </c>
      <c r="P23" s="41">
        <f t="shared" si="7"/>
        <v>0</v>
      </c>
      <c r="Q23" s="15">
        <f t="shared" si="0"/>
        <v>0</v>
      </c>
      <c r="R23" s="16">
        <f t="shared" si="1"/>
        <v>0</v>
      </c>
      <c r="S23" s="22">
        <f t="shared" si="8"/>
        <v>0</v>
      </c>
      <c r="T23" s="17">
        <f t="shared" si="2"/>
        <v>0</v>
      </c>
      <c r="U23" s="22">
        <f t="shared" si="9"/>
        <v>0</v>
      </c>
      <c r="V23" s="17">
        <f t="shared" si="5"/>
        <v>0</v>
      </c>
      <c r="W23" s="17">
        <f t="shared" si="10"/>
        <v>0</v>
      </c>
      <c r="X23" s="17">
        <f t="shared" si="6"/>
        <v>0</v>
      </c>
      <c r="Y23" s="17">
        <f t="shared" si="10"/>
        <v>0</v>
      </c>
      <c r="Z23" s="22">
        <f t="shared" si="11"/>
        <v>0</v>
      </c>
      <c r="AA23" s="22">
        <f t="shared" si="12"/>
        <v>0</v>
      </c>
      <c r="AB23" s="19"/>
    </row>
    <row r="24" spans="1:28" s="20" customFormat="1" ht="18.75" customHeight="1">
      <c r="A24" s="55"/>
      <c r="B24" s="56"/>
      <c r="C24" s="78"/>
      <c r="D24" s="72"/>
      <c r="E24" s="70"/>
      <c r="F24" s="71"/>
      <c r="G24" s="73"/>
      <c r="H24" s="74"/>
      <c r="I24" s="75"/>
      <c r="J24" s="76"/>
      <c r="K24" s="77"/>
      <c r="L24" s="76"/>
      <c r="M24" s="77"/>
      <c r="N24" s="38">
        <f t="shared" si="4"/>
        <v>0</v>
      </c>
      <c r="O24" s="39">
        <f t="shared" si="4"/>
        <v>0</v>
      </c>
      <c r="P24" s="41">
        <f t="shared" si="7"/>
        <v>0</v>
      </c>
      <c r="Q24" s="15">
        <f t="shared" si="0"/>
        <v>0</v>
      </c>
      <c r="R24" s="16">
        <f t="shared" si="1"/>
        <v>0</v>
      </c>
      <c r="S24" s="22">
        <f t="shared" si="8"/>
        <v>0</v>
      </c>
      <c r="T24" s="17">
        <f t="shared" si="2"/>
        <v>0</v>
      </c>
      <c r="U24" s="22">
        <f t="shared" si="9"/>
        <v>0</v>
      </c>
      <c r="V24" s="17">
        <f t="shared" si="5"/>
        <v>0</v>
      </c>
      <c r="W24" s="17">
        <f t="shared" si="10"/>
        <v>0</v>
      </c>
      <c r="X24" s="17">
        <f t="shared" si="6"/>
        <v>0</v>
      </c>
      <c r="Y24" s="17">
        <f t="shared" si="10"/>
        <v>0</v>
      </c>
      <c r="Z24" s="22">
        <f t="shared" si="11"/>
        <v>0</v>
      </c>
      <c r="AA24" s="22">
        <f t="shared" si="12"/>
        <v>0</v>
      </c>
      <c r="AB24" s="19"/>
    </row>
    <row r="25" spans="1:28" s="20" customFormat="1" ht="18.75" customHeight="1">
      <c r="A25" s="55"/>
      <c r="B25" s="56"/>
      <c r="C25" s="78"/>
      <c r="D25" s="72"/>
      <c r="E25" s="70"/>
      <c r="F25" s="71"/>
      <c r="G25" s="73"/>
      <c r="H25" s="74"/>
      <c r="I25" s="75"/>
      <c r="J25" s="76"/>
      <c r="K25" s="77"/>
      <c r="L25" s="76"/>
      <c r="M25" s="77"/>
      <c r="N25" s="38">
        <f t="shared" si="4"/>
        <v>0</v>
      </c>
      <c r="O25" s="39">
        <f t="shared" si="4"/>
        <v>0</v>
      </c>
      <c r="P25" s="41">
        <f t="shared" si="7"/>
        <v>0</v>
      </c>
      <c r="Q25" s="15">
        <f t="shared" si="0"/>
        <v>0</v>
      </c>
      <c r="R25" s="16">
        <f t="shared" si="1"/>
        <v>0</v>
      </c>
      <c r="S25" s="22">
        <f t="shared" si="8"/>
        <v>0</v>
      </c>
      <c r="T25" s="17">
        <f t="shared" si="2"/>
        <v>0</v>
      </c>
      <c r="U25" s="22">
        <f t="shared" si="9"/>
        <v>0</v>
      </c>
      <c r="V25" s="17">
        <f t="shared" si="5"/>
        <v>0</v>
      </c>
      <c r="W25" s="17">
        <f t="shared" si="10"/>
        <v>0</v>
      </c>
      <c r="X25" s="17">
        <f t="shared" si="6"/>
        <v>0</v>
      </c>
      <c r="Y25" s="17">
        <f t="shared" si="10"/>
        <v>0</v>
      </c>
      <c r="Z25" s="22">
        <f t="shared" si="11"/>
        <v>0</v>
      </c>
      <c r="AA25" s="22">
        <f t="shared" si="12"/>
        <v>0</v>
      </c>
      <c r="AB25" s="19"/>
    </row>
    <row r="26" spans="1:28" s="20" customFormat="1" ht="18.75" customHeight="1">
      <c r="A26" s="55"/>
      <c r="B26" s="56"/>
      <c r="C26" s="78"/>
      <c r="D26" s="72"/>
      <c r="E26" s="70"/>
      <c r="F26" s="71"/>
      <c r="G26" s="73"/>
      <c r="H26" s="74"/>
      <c r="I26" s="75"/>
      <c r="J26" s="76"/>
      <c r="K26" s="77"/>
      <c r="L26" s="76"/>
      <c r="M26" s="77"/>
      <c r="N26" s="38">
        <f t="shared" si="4"/>
        <v>0</v>
      </c>
      <c r="O26" s="39">
        <f t="shared" si="4"/>
        <v>0</v>
      </c>
      <c r="P26" s="41">
        <f t="shared" si="7"/>
        <v>0</v>
      </c>
      <c r="Q26" s="15">
        <f t="shared" si="0"/>
        <v>0</v>
      </c>
      <c r="R26" s="16">
        <f t="shared" si="1"/>
        <v>0</v>
      </c>
      <c r="S26" s="22">
        <f t="shared" si="8"/>
        <v>0</v>
      </c>
      <c r="T26" s="17">
        <f t="shared" si="2"/>
        <v>0</v>
      </c>
      <c r="U26" s="22">
        <f t="shared" si="9"/>
        <v>0</v>
      </c>
      <c r="V26" s="17">
        <f t="shared" si="5"/>
        <v>0</v>
      </c>
      <c r="W26" s="17">
        <f t="shared" si="10"/>
        <v>0</v>
      </c>
      <c r="X26" s="17">
        <f t="shared" si="6"/>
        <v>0</v>
      </c>
      <c r="Y26" s="17">
        <f t="shared" si="10"/>
        <v>0</v>
      </c>
      <c r="Z26" s="22">
        <f t="shared" si="11"/>
        <v>0</v>
      </c>
      <c r="AA26" s="22">
        <f t="shared" si="12"/>
        <v>0</v>
      </c>
      <c r="AB26" s="19"/>
    </row>
    <row r="27" spans="1:28" s="20" customFormat="1" ht="18.75" customHeight="1">
      <c r="A27" s="55"/>
      <c r="B27" s="56"/>
      <c r="C27" s="78"/>
      <c r="D27" s="72"/>
      <c r="E27" s="70"/>
      <c r="F27" s="71"/>
      <c r="G27" s="73"/>
      <c r="H27" s="74"/>
      <c r="I27" s="75"/>
      <c r="J27" s="76"/>
      <c r="K27" s="77"/>
      <c r="L27" s="76"/>
      <c r="M27" s="77"/>
      <c r="N27" s="38">
        <f t="shared" si="4"/>
        <v>0</v>
      </c>
      <c r="O27" s="39">
        <f t="shared" si="4"/>
        <v>0</v>
      </c>
      <c r="P27" s="41">
        <f t="shared" si="7"/>
        <v>0</v>
      </c>
      <c r="Q27" s="15">
        <f t="shared" si="0"/>
        <v>0</v>
      </c>
      <c r="R27" s="16">
        <f t="shared" si="1"/>
        <v>0</v>
      </c>
      <c r="S27" s="22">
        <f t="shared" si="8"/>
        <v>0</v>
      </c>
      <c r="T27" s="17">
        <f t="shared" si="2"/>
        <v>0</v>
      </c>
      <c r="U27" s="22">
        <f t="shared" si="9"/>
        <v>0</v>
      </c>
      <c r="V27" s="17">
        <f t="shared" si="5"/>
        <v>0</v>
      </c>
      <c r="W27" s="17">
        <f t="shared" si="10"/>
        <v>0</v>
      </c>
      <c r="X27" s="17">
        <f t="shared" si="6"/>
        <v>0</v>
      </c>
      <c r="Y27" s="17">
        <f t="shared" si="10"/>
        <v>0</v>
      </c>
      <c r="Z27" s="22">
        <f t="shared" si="11"/>
        <v>0</v>
      </c>
      <c r="AA27" s="22">
        <f t="shared" si="12"/>
        <v>0</v>
      </c>
      <c r="AB27" s="19"/>
    </row>
    <row r="28" spans="1:28" s="20" customFormat="1" ht="18.75" customHeight="1">
      <c r="A28" s="55"/>
      <c r="B28" s="56"/>
      <c r="C28" s="78"/>
      <c r="D28" s="72"/>
      <c r="E28" s="70"/>
      <c r="F28" s="71"/>
      <c r="G28" s="73"/>
      <c r="H28" s="74"/>
      <c r="I28" s="75"/>
      <c r="J28" s="76"/>
      <c r="K28" s="77"/>
      <c r="L28" s="76"/>
      <c r="M28" s="77"/>
      <c r="N28" s="38">
        <f t="shared" si="4"/>
        <v>0</v>
      </c>
      <c r="O28" s="39">
        <f t="shared" si="4"/>
        <v>0</v>
      </c>
      <c r="P28" s="41">
        <f t="shared" si="7"/>
        <v>0</v>
      </c>
      <c r="Q28" s="15">
        <f t="shared" si="0"/>
        <v>0</v>
      </c>
      <c r="R28" s="16">
        <f t="shared" si="1"/>
        <v>0</v>
      </c>
      <c r="S28" s="22">
        <f t="shared" si="8"/>
        <v>0</v>
      </c>
      <c r="T28" s="17">
        <f t="shared" si="2"/>
        <v>0</v>
      </c>
      <c r="U28" s="22">
        <f t="shared" si="9"/>
        <v>0</v>
      </c>
      <c r="V28" s="17">
        <f t="shared" si="5"/>
        <v>0</v>
      </c>
      <c r="W28" s="17">
        <f t="shared" si="10"/>
        <v>0</v>
      </c>
      <c r="X28" s="17">
        <f t="shared" si="6"/>
        <v>0</v>
      </c>
      <c r="Y28" s="17">
        <f t="shared" si="10"/>
        <v>0</v>
      </c>
      <c r="Z28" s="22">
        <f t="shared" si="11"/>
        <v>0</v>
      </c>
      <c r="AA28" s="22">
        <f t="shared" si="12"/>
        <v>0</v>
      </c>
      <c r="AB28" s="19"/>
    </row>
    <row r="29" spans="1:28" s="20" customFormat="1" ht="18.75" customHeight="1">
      <c r="A29" s="55"/>
      <c r="B29" s="56"/>
      <c r="C29" s="78"/>
      <c r="D29" s="72"/>
      <c r="E29" s="70"/>
      <c r="F29" s="71"/>
      <c r="G29" s="73"/>
      <c r="H29" s="74"/>
      <c r="I29" s="75"/>
      <c r="J29" s="76"/>
      <c r="K29" s="77"/>
      <c r="L29" s="76"/>
      <c r="M29" s="77"/>
      <c r="N29" s="38">
        <f t="shared" si="4"/>
        <v>0</v>
      </c>
      <c r="O29" s="39">
        <f t="shared" si="4"/>
        <v>0</v>
      </c>
      <c r="P29" s="41">
        <f t="shared" si="7"/>
        <v>0</v>
      </c>
      <c r="Q29" s="15">
        <f t="shared" si="0"/>
        <v>0</v>
      </c>
      <c r="R29" s="16">
        <f t="shared" si="1"/>
        <v>0</v>
      </c>
      <c r="S29" s="22">
        <f t="shared" si="8"/>
        <v>0</v>
      </c>
      <c r="T29" s="17">
        <f t="shared" si="2"/>
        <v>0</v>
      </c>
      <c r="U29" s="22">
        <f t="shared" si="9"/>
        <v>0</v>
      </c>
      <c r="V29" s="17">
        <f t="shared" si="5"/>
        <v>0</v>
      </c>
      <c r="W29" s="17">
        <f t="shared" si="10"/>
        <v>0</v>
      </c>
      <c r="X29" s="17">
        <f t="shared" si="6"/>
        <v>0</v>
      </c>
      <c r="Y29" s="17">
        <f t="shared" si="10"/>
        <v>0</v>
      </c>
      <c r="Z29" s="22">
        <f t="shared" si="11"/>
        <v>0</v>
      </c>
      <c r="AA29" s="22">
        <f t="shared" si="12"/>
        <v>0</v>
      </c>
      <c r="AB29" s="19"/>
    </row>
    <row r="30" spans="1:28" s="20" customFormat="1" ht="18.75" customHeight="1">
      <c r="A30" s="55"/>
      <c r="B30" s="56"/>
      <c r="C30" s="78"/>
      <c r="D30" s="72"/>
      <c r="E30" s="70"/>
      <c r="F30" s="71"/>
      <c r="G30" s="73"/>
      <c r="H30" s="74"/>
      <c r="I30" s="75"/>
      <c r="J30" s="76"/>
      <c r="K30" s="77"/>
      <c r="L30" s="76"/>
      <c r="M30" s="77"/>
      <c r="N30" s="38">
        <f t="shared" si="4"/>
        <v>0</v>
      </c>
      <c r="O30" s="39">
        <f t="shared" si="4"/>
        <v>0</v>
      </c>
      <c r="P30" s="41">
        <f t="shared" si="7"/>
        <v>0</v>
      </c>
      <c r="Q30" s="15">
        <f t="shared" si="0"/>
        <v>0</v>
      </c>
      <c r="R30" s="16">
        <f t="shared" si="1"/>
        <v>0</v>
      </c>
      <c r="S30" s="22">
        <f t="shared" si="8"/>
        <v>0</v>
      </c>
      <c r="T30" s="17">
        <f t="shared" si="2"/>
        <v>0</v>
      </c>
      <c r="U30" s="22">
        <f t="shared" si="9"/>
        <v>0</v>
      </c>
      <c r="V30" s="17">
        <f t="shared" si="5"/>
        <v>0</v>
      </c>
      <c r="W30" s="17">
        <f aca="true" t="shared" si="13" ref="W30:Y31">SUM($C30*W$7)</f>
        <v>0</v>
      </c>
      <c r="X30" s="17">
        <f t="shared" si="6"/>
        <v>0</v>
      </c>
      <c r="Y30" s="17">
        <f t="shared" si="13"/>
        <v>0</v>
      </c>
      <c r="Z30" s="22">
        <f t="shared" si="11"/>
        <v>0</v>
      </c>
      <c r="AA30" s="22">
        <f t="shared" si="12"/>
        <v>0</v>
      </c>
      <c r="AB30" s="19"/>
    </row>
    <row r="31" spans="1:28" s="20" customFormat="1" ht="18.75" customHeight="1">
      <c r="A31" s="55"/>
      <c r="B31" s="56"/>
      <c r="C31" s="78"/>
      <c r="D31" s="72"/>
      <c r="E31" s="70"/>
      <c r="F31" s="71"/>
      <c r="G31" s="73"/>
      <c r="H31" s="74"/>
      <c r="I31" s="75"/>
      <c r="J31" s="76"/>
      <c r="K31" s="77"/>
      <c r="L31" s="76"/>
      <c r="M31" s="77"/>
      <c r="N31" s="38">
        <f t="shared" si="4"/>
        <v>0</v>
      </c>
      <c r="O31" s="39">
        <f t="shared" si="4"/>
        <v>0</v>
      </c>
      <c r="P31" s="41">
        <f t="shared" si="7"/>
        <v>0</v>
      </c>
      <c r="Q31" s="15">
        <f t="shared" si="0"/>
        <v>0</v>
      </c>
      <c r="R31" s="16">
        <f t="shared" si="1"/>
        <v>0</v>
      </c>
      <c r="S31" s="22">
        <f t="shared" si="8"/>
        <v>0</v>
      </c>
      <c r="T31" s="17">
        <f t="shared" si="2"/>
        <v>0</v>
      </c>
      <c r="U31" s="22">
        <f t="shared" si="9"/>
        <v>0</v>
      </c>
      <c r="V31" s="17">
        <f t="shared" si="5"/>
        <v>0</v>
      </c>
      <c r="W31" s="17">
        <f>SUM($C31*W$7)</f>
        <v>0</v>
      </c>
      <c r="X31" s="17">
        <f t="shared" si="6"/>
        <v>0</v>
      </c>
      <c r="Y31" s="17">
        <f t="shared" si="13"/>
        <v>0</v>
      </c>
      <c r="Z31" s="22">
        <f t="shared" si="11"/>
        <v>0</v>
      </c>
      <c r="AA31" s="22">
        <f t="shared" si="12"/>
        <v>0</v>
      </c>
      <c r="AB31" s="19"/>
    </row>
    <row r="32" spans="1:28" s="20" customFormat="1" ht="18.75" customHeight="1">
      <c r="A32" s="79"/>
      <c r="B32" s="56"/>
      <c r="C32" s="80"/>
      <c r="D32" s="81"/>
      <c r="E32" s="82"/>
      <c r="F32" s="83"/>
      <c r="G32" s="84"/>
      <c r="H32" s="85"/>
      <c r="I32" s="86"/>
      <c r="J32" s="87"/>
      <c r="K32" s="88"/>
      <c r="L32" s="87"/>
      <c r="M32" s="88"/>
      <c r="N32" s="38">
        <f t="shared" si="4"/>
        <v>0</v>
      </c>
      <c r="O32" s="39">
        <f t="shared" si="4"/>
        <v>0</v>
      </c>
      <c r="P32" s="41">
        <f t="shared" si="7"/>
        <v>0</v>
      </c>
      <c r="Q32" s="15">
        <f t="shared" si="0"/>
        <v>0</v>
      </c>
      <c r="R32" s="16">
        <f t="shared" si="1"/>
        <v>0</v>
      </c>
      <c r="S32" s="22">
        <f t="shared" si="8"/>
        <v>0</v>
      </c>
      <c r="T32" s="17">
        <f t="shared" si="2"/>
        <v>0</v>
      </c>
      <c r="U32" s="22">
        <f t="shared" si="9"/>
        <v>0</v>
      </c>
      <c r="V32" s="17">
        <f t="shared" si="5"/>
        <v>0</v>
      </c>
      <c r="W32" s="17">
        <f>SUM($C32*W$7)</f>
        <v>0</v>
      </c>
      <c r="X32" s="17">
        <f t="shared" si="6"/>
        <v>0</v>
      </c>
      <c r="Y32" s="17">
        <f>SUM($C32*Y$7)</f>
        <v>0</v>
      </c>
      <c r="Z32" s="22">
        <f t="shared" si="11"/>
        <v>0</v>
      </c>
      <c r="AA32" s="22">
        <f t="shared" si="12"/>
        <v>0</v>
      </c>
      <c r="AB32" s="19"/>
    </row>
    <row r="33" spans="1:28" s="20" customFormat="1" ht="20.25" customHeight="1">
      <c r="A33" s="25" t="s">
        <v>21</v>
      </c>
      <c r="B33" s="26">
        <f>COUNTIF(B8:B32,"1")</f>
        <v>11</v>
      </c>
      <c r="C33" s="27">
        <f aca="true" t="shared" si="14" ref="C33:AA33">SUM(C8:C32)</f>
        <v>50</v>
      </c>
      <c r="D33" s="28">
        <f t="shared" si="14"/>
        <v>229</v>
      </c>
      <c r="E33" s="29">
        <f t="shared" si="14"/>
        <v>296</v>
      </c>
      <c r="F33" s="30">
        <f t="shared" si="14"/>
        <v>0</v>
      </c>
      <c r="G33" s="31">
        <f t="shared" si="14"/>
        <v>0</v>
      </c>
      <c r="H33" s="32">
        <f t="shared" si="14"/>
        <v>0</v>
      </c>
      <c r="I33" s="33">
        <f t="shared" si="14"/>
        <v>0</v>
      </c>
      <c r="J33" s="34">
        <f>SUM(J8:J32)</f>
        <v>0</v>
      </c>
      <c r="K33" s="35">
        <f>SUM(K8:K32)</f>
        <v>0</v>
      </c>
      <c r="L33" s="34">
        <f t="shared" si="14"/>
        <v>0</v>
      </c>
      <c r="M33" s="35">
        <f t="shared" si="14"/>
        <v>0</v>
      </c>
      <c r="N33" s="34">
        <f t="shared" si="14"/>
        <v>229</v>
      </c>
      <c r="O33" s="33">
        <f t="shared" si="14"/>
        <v>296</v>
      </c>
      <c r="P33" s="36">
        <f>SUM(P8:P32)</f>
        <v>525</v>
      </c>
      <c r="Q33" s="37">
        <f t="shared" si="14"/>
        <v>100000</v>
      </c>
      <c r="R33" s="28">
        <f t="shared" si="14"/>
        <v>525000</v>
      </c>
      <c r="S33" s="23">
        <f t="shared" si="14"/>
        <v>625000</v>
      </c>
      <c r="T33" s="23">
        <f t="shared" si="14"/>
        <v>0</v>
      </c>
      <c r="U33" s="23">
        <f t="shared" si="14"/>
        <v>625000</v>
      </c>
      <c r="V33" s="23">
        <f t="shared" si="14"/>
        <v>55000</v>
      </c>
      <c r="W33" s="23">
        <f t="shared" si="14"/>
        <v>150000</v>
      </c>
      <c r="X33" s="23">
        <f t="shared" si="14"/>
        <v>262500</v>
      </c>
      <c r="Y33" s="23">
        <f t="shared" si="14"/>
        <v>0</v>
      </c>
      <c r="Z33" s="23">
        <f t="shared" si="14"/>
        <v>467500</v>
      </c>
      <c r="AA33" s="23">
        <f t="shared" si="14"/>
        <v>1092500</v>
      </c>
      <c r="AB33" s="19"/>
    </row>
    <row r="34" spans="1:28" ht="17.25" customHeight="1">
      <c r="A34" s="4"/>
      <c r="B34" s="4" t="s">
        <v>33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5">
        <f>SUM(D33:M33)</f>
        <v>525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</sheetData>
  <sheetProtection/>
  <mergeCells count="44">
    <mergeCell ref="V1:W1"/>
    <mergeCell ref="X1:AA1"/>
    <mergeCell ref="S2:T2"/>
    <mergeCell ref="X2:Z2"/>
    <mergeCell ref="A1:B1"/>
    <mergeCell ref="C1:F1"/>
    <mergeCell ref="G1:K1"/>
    <mergeCell ref="L1:U1"/>
    <mergeCell ref="A4:A7"/>
    <mergeCell ref="B4:M4"/>
    <mergeCell ref="N4:P4"/>
    <mergeCell ref="Q4:S4"/>
    <mergeCell ref="N5:N7"/>
    <mergeCell ref="O5:O7"/>
    <mergeCell ref="L6:L7"/>
    <mergeCell ref="M6:M7"/>
    <mergeCell ref="D6:D7"/>
    <mergeCell ref="E6:E7"/>
    <mergeCell ref="V4:Z4"/>
    <mergeCell ref="P5:P7"/>
    <mergeCell ref="W5:W6"/>
    <mergeCell ref="X5:X6"/>
    <mergeCell ref="Q5:Q6"/>
    <mergeCell ref="R5:R6"/>
    <mergeCell ref="S5:S6"/>
    <mergeCell ref="V5:V6"/>
    <mergeCell ref="Y5:Y6"/>
    <mergeCell ref="Z5:Z6"/>
    <mergeCell ref="AA4:AA6"/>
    <mergeCell ref="B5:B7"/>
    <mergeCell ref="C5:C7"/>
    <mergeCell ref="D5:E5"/>
    <mergeCell ref="F5:G5"/>
    <mergeCell ref="H5:I5"/>
    <mergeCell ref="J5:K5"/>
    <mergeCell ref="L5:M5"/>
    <mergeCell ref="J6:J7"/>
    <mergeCell ref="K6:K7"/>
    <mergeCell ref="F6:F7"/>
    <mergeCell ref="G6:G7"/>
    <mergeCell ref="H6:H7"/>
    <mergeCell ref="I6:I7"/>
    <mergeCell ref="T4:T6"/>
    <mergeCell ref="U4:U6"/>
  </mergeCells>
  <printOptions horizontalCentered="1" verticalCentered="1"/>
  <pageMargins left="0.31496062992125984" right="0.1968503937007874" top="0.35433070866141736" bottom="0.1968503937007874" header="0.15748031496062992" footer="0.11811023622047245"/>
  <pageSetup fitToHeight="1" fitToWidth="1" orientation="landscape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B35"/>
  <sheetViews>
    <sheetView showGridLines="0" showZeros="0" zoomScale="80" zoomScaleNormal="80" zoomScalePageLayoutView="0" workbookViewId="0" topLeftCell="A1">
      <pane xSplit="2" ySplit="7" topLeftCell="C8" activePane="bottomRight" state="frozen"/>
      <selection pane="topLeft" activeCell="G2" sqref="G2"/>
      <selection pane="topRight" activeCell="G2" sqref="G2"/>
      <selection pane="bottomLeft" activeCell="G2" sqref="G2"/>
      <selection pane="bottomRight" activeCell="G2" sqref="G2"/>
    </sheetView>
  </sheetViews>
  <sheetFormatPr defaultColWidth="9.00390625" defaultRowHeight="13.5"/>
  <cols>
    <col min="1" max="1" width="9.125" style="2" customWidth="1"/>
    <col min="2" max="13" width="5.00390625" style="2" customWidth="1"/>
    <col min="14" max="15" width="5.625" style="21" customWidth="1"/>
    <col min="16" max="16" width="6.625" style="21" customWidth="1"/>
    <col min="17" max="27" width="9.875" style="2" customWidth="1"/>
    <col min="28" max="16384" width="9.00390625" style="2" customWidth="1"/>
  </cols>
  <sheetData>
    <row r="1" spans="1:28" s="1" customFormat="1" ht="33" customHeight="1">
      <c r="A1" s="159" t="s">
        <v>13</v>
      </c>
      <c r="B1" s="160"/>
      <c r="C1" s="161">
        <v>42073</v>
      </c>
      <c r="D1" s="162"/>
      <c r="E1" s="162"/>
      <c r="F1" s="163"/>
      <c r="G1" s="164" t="s">
        <v>186</v>
      </c>
      <c r="H1" s="165"/>
      <c r="I1" s="165"/>
      <c r="J1" s="165"/>
      <c r="K1" s="165"/>
      <c r="L1" s="166" t="s">
        <v>34</v>
      </c>
      <c r="M1" s="166"/>
      <c r="N1" s="166"/>
      <c r="O1" s="166"/>
      <c r="P1" s="166"/>
      <c r="Q1" s="166"/>
      <c r="R1" s="166"/>
      <c r="S1" s="166"/>
      <c r="T1" s="166"/>
      <c r="U1" s="166"/>
      <c r="V1" s="167" t="s">
        <v>35</v>
      </c>
      <c r="W1" s="167"/>
      <c r="X1" s="168">
        <v>41250</v>
      </c>
      <c r="Y1" s="168"/>
      <c r="Z1" s="168"/>
      <c r="AA1" s="168"/>
      <c r="AB1" s="3"/>
    </row>
    <row r="2" spans="1:28" s="10" customFormat="1" ht="24.75" customHeight="1">
      <c r="A2" s="6"/>
      <c r="B2" s="51"/>
      <c r="C2" s="8"/>
      <c r="D2" s="52" t="s">
        <v>22</v>
      </c>
      <c r="E2" s="8"/>
      <c r="F2" s="8"/>
      <c r="G2" s="8"/>
      <c r="H2" s="8"/>
      <c r="I2" s="8"/>
      <c r="J2" s="8"/>
      <c r="K2" s="8"/>
      <c r="L2" s="8"/>
      <c r="M2" s="9"/>
      <c r="N2" s="8"/>
      <c r="O2" s="8"/>
      <c r="P2" s="8"/>
      <c r="Q2" s="8"/>
      <c r="R2" s="53" t="s">
        <v>27</v>
      </c>
      <c r="S2" s="136" t="s">
        <v>96</v>
      </c>
      <c r="T2" s="136"/>
      <c r="U2" s="52" t="s">
        <v>28</v>
      </c>
      <c r="V2" s="52"/>
      <c r="W2" s="54" t="s">
        <v>29</v>
      </c>
      <c r="X2" s="137" t="s">
        <v>97</v>
      </c>
      <c r="Y2" s="137"/>
      <c r="Z2" s="137"/>
      <c r="AA2" s="52" t="s">
        <v>30</v>
      </c>
      <c r="AB2" s="8"/>
    </row>
    <row r="3" spans="1:28" s="10" customFormat="1" ht="7.5" customHeight="1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8"/>
      <c r="O3" s="8"/>
      <c r="P3" s="8"/>
      <c r="Q3" s="8"/>
      <c r="S3" s="48"/>
      <c r="T3" s="49"/>
      <c r="U3" s="8"/>
      <c r="V3" s="8"/>
      <c r="W3" s="47"/>
      <c r="X3" s="50"/>
      <c r="Y3" s="50"/>
      <c r="Z3" s="50"/>
      <c r="AA3" s="8"/>
      <c r="AB3" s="8"/>
    </row>
    <row r="4" spans="1:28" s="12" customFormat="1" ht="21" customHeight="1" thickBot="1">
      <c r="A4" s="138" t="s">
        <v>9</v>
      </c>
      <c r="B4" s="141" t="s">
        <v>10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3"/>
      <c r="N4" s="144" t="s">
        <v>0</v>
      </c>
      <c r="O4" s="145"/>
      <c r="P4" s="146"/>
      <c r="Q4" s="147" t="s">
        <v>4</v>
      </c>
      <c r="R4" s="148"/>
      <c r="S4" s="149"/>
      <c r="T4" s="150" t="s">
        <v>19</v>
      </c>
      <c r="U4" s="153" t="s">
        <v>20</v>
      </c>
      <c r="V4" s="147" t="s">
        <v>24</v>
      </c>
      <c r="W4" s="148"/>
      <c r="X4" s="148"/>
      <c r="Y4" s="148"/>
      <c r="Z4" s="149"/>
      <c r="AA4" s="119" t="s">
        <v>25</v>
      </c>
      <c r="AB4" s="11"/>
    </row>
    <row r="5" spans="1:28" s="14" customFormat="1" ht="39" customHeight="1">
      <c r="A5" s="139"/>
      <c r="B5" s="123" t="s">
        <v>32</v>
      </c>
      <c r="C5" s="123" t="s">
        <v>15</v>
      </c>
      <c r="D5" s="126" t="s">
        <v>16</v>
      </c>
      <c r="E5" s="127"/>
      <c r="F5" s="128" t="s">
        <v>17</v>
      </c>
      <c r="G5" s="127"/>
      <c r="H5" s="128" t="s">
        <v>23</v>
      </c>
      <c r="I5" s="129"/>
      <c r="J5" s="128" t="s">
        <v>11</v>
      </c>
      <c r="K5" s="129"/>
      <c r="L5" s="128" t="s">
        <v>12</v>
      </c>
      <c r="M5" s="129"/>
      <c r="N5" s="130" t="s">
        <v>2</v>
      </c>
      <c r="O5" s="133" t="s">
        <v>3</v>
      </c>
      <c r="P5" s="156" t="s">
        <v>31</v>
      </c>
      <c r="Q5" s="115" t="s">
        <v>18</v>
      </c>
      <c r="R5" s="117" t="s">
        <v>14</v>
      </c>
      <c r="S5" s="119" t="s">
        <v>1</v>
      </c>
      <c r="T5" s="151"/>
      <c r="U5" s="154"/>
      <c r="V5" s="121" t="s">
        <v>92</v>
      </c>
      <c r="W5" s="121" t="s">
        <v>93</v>
      </c>
      <c r="X5" s="121" t="s">
        <v>94</v>
      </c>
      <c r="Y5" s="121" t="s">
        <v>95</v>
      </c>
      <c r="Z5" s="111" t="s">
        <v>7</v>
      </c>
      <c r="AA5" s="122"/>
      <c r="AB5" s="13"/>
    </row>
    <row r="6" spans="1:28" s="14" customFormat="1" ht="23.25" customHeight="1">
      <c r="A6" s="139"/>
      <c r="B6" s="124"/>
      <c r="C6" s="124"/>
      <c r="D6" s="112" t="s">
        <v>2</v>
      </c>
      <c r="E6" s="107" t="s">
        <v>3</v>
      </c>
      <c r="F6" s="105" t="s">
        <v>2</v>
      </c>
      <c r="G6" s="107" t="s">
        <v>3</v>
      </c>
      <c r="H6" s="105" t="s">
        <v>2</v>
      </c>
      <c r="I6" s="107" t="s">
        <v>3</v>
      </c>
      <c r="J6" s="105" t="s">
        <v>2</v>
      </c>
      <c r="K6" s="107" t="s">
        <v>3</v>
      </c>
      <c r="L6" s="105" t="s">
        <v>2</v>
      </c>
      <c r="M6" s="107" t="s">
        <v>3</v>
      </c>
      <c r="N6" s="131"/>
      <c r="O6" s="134"/>
      <c r="P6" s="157"/>
      <c r="Q6" s="116"/>
      <c r="R6" s="118"/>
      <c r="S6" s="120"/>
      <c r="T6" s="152"/>
      <c r="U6" s="155"/>
      <c r="V6" s="121"/>
      <c r="W6" s="121"/>
      <c r="X6" s="121"/>
      <c r="Y6" s="121"/>
      <c r="Z6" s="111"/>
      <c r="AA6" s="120"/>
      <c r="AB6" s="13"/>
    </row>
    <row r="7" spans="1:28" s="14" customFormat="1" ht="36.75" customHeight="1" thickBot="1">
      <c r="A7" s="140"/>
      <c r="B7" s="125"/>
      <c r="C7" s="125"/>
      <c r="D7" s="113"/>
      <c r="E7" s="114"/>
      <c r="F7" s="106"/>
      <c r="G7" s="108"/>
      <c r="H7" s="106"/>
      <c r="I7" s="108"/>
      <c r="J7" s="106"/>
      <c r="K7" s="108"/>
      <c r="L7" s="106"/>
      <c r="M7" s="108"/>
      <c r="N7" s="132"/>
      <c r="O7" s="135"/>
      <c r="P7" s="158"/>
      <c r="Q7" s="42">
        <v>2000</v>
      </c>
      <c r="R7" s="43">
        <v>1000</v>
      </c>
      <c r="S7" s="44" t="s">
        <v>26</v>
      </c>
      <c r="T7" s="45">
        <v>750</v>
      </c>
      <c r="U7" s="46" t="s">
        <v>26</v>
      </c>
      <c r="V7" s="89">
        <v>14000</v>
      </c>
      <c r="W7" s="90">
        <v>11000</v>
      </c>
      <c r="X7" s="89">
        <v>9000</v>
      </c>
      <c r="Y7" s="89">
        <v>8000</v>
      </c>
      <c r="Z7" s="46" t="s">
        <v>26</v>
      </c>
      <c r="AA7" s="46" t="s">
        <v>26</v>
      </c>
      <c r="AB7" s="13"/>
    </row>
    <row r="8" spans="1:28" s="20" customFormat="1" ht="18.75" customHeight="1">
      <c r="A8" s="91" t="s">
        <v>92</v>
      </c>
      <c r="B8" s="56">
        <v>1</v>
      </c>
      <c r="C8" s="57">
        <v>7</v>
      </c>
      <c r="D8" s="58">
        <v>27</v>
      </c>
      <c r="E8" s="59">
        <v>105</v>
      </c>
      <c r="F8" s="60"/>
      <c r="G8" s="61"/>
      <c r="H8" s="62"/>
      <c r="I8" s="61"/>
      <c r="J8" s="63"/>
      <c r="K8" s="61"/>
      <c r="L8" s="63"/>
      <c r="M8" s="61"/>
      <c r="N8" s="38">
        <f>D8+F8+H8+J8+L8</f>
        <v>27</v>
      </c>
      <c r="O8" s="39">
        <f>E8+G8+I8+K8+M8</f>
        <v>105</v>
      </c>
      <c r="P8" s="40">
        <f>SUM(N8:O8)</f>
        <v>132</v>
      </c>
      <c r="Q8" s="15">
        <f aca="true" t="shared" si="0" ref="Q8:Q32">SUM(C8*Q$7)</f>
        <v>14000</v>
      </c>
      <c r="R8" s="16">
        <f aca="true" t="shared" si="1" ref="R8:R32">SUM(P8*R$7)</f>
        <v>132000</v>
      </c>
      <c r="S8" s="22">
        <f>SUM(Q8:R8)</f>
        <v>146000</v>
      </c>
      <c r="T8" s="17">
        <f aca="true" t="shared" si="2" ref="T8:T32">SUM(F8:G8,L8:M8)*T$7</f>
        <v>0</v>
      </c>
      <c r="U8" s="22">
        <f>SUM(S8:T8)</f>
        <v>146000</v>
      </c>
      <c r="V8" s="17">
        <f>SUM($B8*V$7)</f>
        <v>14000</v>
      </c>
      <c r="W8" s="17"/>
      <c r="X8" s="17"/>
      <c r="Y8" s="17"/>
      <c r="Z8" s="24">
        <f>SUM(V8:Y8)</f>
        <v>14000</v>
      </c>
      <c r="AA8" s="22">
        <f>U8+Z8</f>
        <v>160000</v>
      </c>
      <c r="AB8" s="19"/>
    </row>
    <row r="9" spans="1:28" s="20" customFormat="1" ht="18.75" customHeight="1">
      <c r="A9" s="91" t="s">
        <v>93</v>
      </c>
      <c r="B9" s="56">
        <v>1</v>
      </c>
      <c r="C9" s="64">
        <v>4</v>
      </c>
      <c r="D9" s="65">
        <v>16</v>
      </c>
      <c r="E9" s="66">
        <v>50</v>
      </c>
      <c r="F9" s="67"/>
      <c r="G9" s="68"/>
      <c r="H9" s="69"/>
      <c r="I9" s="70"/>
      <c r="J9" s="71"/>
      <c r="K9" s="72"/>
      <c r="L9" s="71"/>
      <c r="M9" s="72"/>
      <c r="N9" s="38">
        <f aca="true" t="shared" si="3" ref="N9:O32">D9+F9+H9+J9+L9</f>
        <v>16</v>
      </c>
      <c r="O9" s="39">
        <f t="shared" si="3"/>
        <v>50</v>
      </c>
      <c r="P9" s="41">
        <f>SUM(N9:O9)</f>
        <v>66</v>
      </c>
      <c r="Q9" s="15">
        <f t="shared" si="0"/>
        <v>8000</v>
      </c>
      <c r="R9" s="16">
        <f t="shared" si="1"/>
        <v>66000</v>
      </c>
      <c r="S9" s="22">
        <f>SUM(Q9:R9)</f>
        <v>74000</v>
      </c>
      <c r="T9" s="17">
        <f t="shared" si="2"/>
        <v>0</v>
      </c>
      <c r="U9" s="22">
        <f>SUM(S9:T9)</f>
        <v>74000</v>
      </c>
      <c r="V9" s="17"/>
      <c r="W9" s="17">
        <f>SUM($B9*W$7)</f>
        <v>11000</v>
      </c>
      <c r="X9" s="17"/>
      <c r="Y9" s="17"/>
      <c r="Z9" s="22">
        <f>SUM(V9:Y9)</f>
        <v>11000</v>
      </c>
      <c r="AA9" s="22">
        <f>U9+Z9</f>
        <v>85000</v>
      </c>
      <c r="AB9" s="19"/>
    </row>
    <row r="10" spans="1:28" s="20" customFormat="1" ht="18.75" customHeight="1">
      <c r="A10" s="91" t="s">
        <v>94</v>
      </c>
      <c r="B10" s="56">
        <v>1</v>
      </c>
      <c r="C10" s="64">
        <v>2</v>
      </c>
      <c r="D10" s="65">
        <v>8</v>
      </c>
      <c r="E10" s="66">
        <v>2</v>
      </c>
      <c r="F10" s="67"/>
      <c r="G10" s="68"/>
      <c r="H10" s="69"/>
      <c r="I10" s="70"/>
      <c r="J10" s="71"/>
      <c r="K10" s="72"/>
      <c r="L10" s="71"/>
      <c r="M10" s="72"/>
      <c r="N10" s="38">
        <f t="shared" si="3"/>
        <v>8</v>
      </c>
      <c r="O10" s="39">
        <f t="shared" si="3"/>
        <v>2</v>
      </c>
      <c r="P10" s="41">
        <f aca="true" t="shared" si="4" ref="P10:P32">SUM(N10:O10)</f>
        <v>10</v>
      </c>
      <c r="Q10" s="15">
        <f t="shared" si="0"/>
        <v>4000</v>
      </c>
      <c r="R10" s="16">
        <f t="shared" si="1"/>
        <v>10000</v>
      </c>
      <c r="S10" s="22">
        <f aca="true" t="shared" si="5" ref="S10:S32">SUM(Q10:R10)</f>
        <v>14000</v>
      </c>
      <c r="T10" s="17">
        <f t="shared" si="2"/>
        <v>0</v>
      </c>
      <c r="U10" s="22">
        <f aca="true" t="shared" si="6" ref="U10:U32">SUM(S10:T10)</f>
        <v>14000</v>
      </c>
      <c r="V10" s="17"/>
      <c r="W10" s="17"/>
      <c r="X10" s="17">
        <f>SUM($B10*X$7)</f>
        <v>9000</v>
      </c>
      <c r="Y10" s="17"/>
      <c r="Z10" s="22">
        <f aca="true" t="shared" si="7" ref="Z10:Z32">SUM(V10:Y10)</f>
        <v>9000</v>
      </c>
      <c r="AA10" s="22">
        <f aca="true" t="shared" si="8" ref="AA10:AA32">U10+Z10</f>
        <v>23000</v>
      </c>
      <c r="AB10" s="19"/>
    </row>
    <row r="11" spans="1:28" s="20" customFormat="1" ht="18.75" customHeight="1">
      <c r="A11" s="91" t="s">
        <v>95</v>
      </c>
      <c r="B11" s="56">
        <v>1</v>
      </c>
      <c r="C11" s="64">
        <v>2</v>
      </c>
      <c r="D11" s="65">
        <v>6</v>
      </c>
      <c r="E11" s="66">
        <v>6</v>
      </c>
      <c r="F11" s="67"/>
      <c r="G11" s="68"/>
      <c r="H11" s="69"/>
      <c r="I11" s="70"/>
      <c r="J11" s="71"/>
      <c r="K11" s="72"/>
      <c r="L11" s="71"/>
      <c r="M11" s="72"/>
      <c r="N11" s="38">
        <f t="shared" si="3"/>
        <v>6</v>
      </c>
      <c r="O11" s="39">
        <f t="shared" si="3"/>
        <v>6</v>
      </c>
      <c r="P11" s="41">
        <f t="shared" si="4"/>
        <v>12</v>
      </c>
      <c r="Q11" s="15">
        <f t="shared" si="0"/>
        <v>4000</v>
      </c>
      <c r="R11" s="16">
        <f t="shared" si="1"/>
        <v>12000</v>
      </c>
      <c r="S11" s="22">
        <f t="shared" si="5"/>
        <v>16000</v>
      </c>
      <c r="T11" s="17">
        <f t="shared" si="2"/>
        <v>0</v>
      </c>
      <c r="U11" s="22">
        <f t="shared" si="6"/>
        <v>16000</v>
      </c>
      <c r="V11" s="17"/>
      <c r="W11" s="17"/>
      <c r="X11" s="17"/>
      <c r="Y11" s="17">
        <f>SUM($B11*Y$7)</f>
        <v>8000</v>
      </c>
      <c r="Z11" s="22">
        <f t="shared" si="7"/>
        <v>8000</v>
      </c>
      <c r="AA11" s="22">
        <f t="shared" si="8"/>
        <v>24000</v>
      </c>
      <c r="AB11" s="19"/>
    </row>
    <row r="12" spans="1:28" s="20" customFormat="1" ht="18.75" customHeight="1">
      <c r="A12" s="55"/>
      <c r="B12" s="56"/>
      <c r="C12" s="64"/>
      <c r="D12" s="65"/>
      <c r="E12" s="66"/>
      <c r="F12" s="67"/>
      <c r="G12" s="68"/>
      <c r="H12" s="69"/>
      <c r="I12" s="70"/>
      <c r="J12" s="71"/>
      <c r="K12" s="72"/>
      <c r="L12" s="71"/>
      <c r="M12" s="72"/>
      <c r="N12" s="38">
        <f t="shared" si="3"/>
        <v>0</v>
      </c>
      <c r="O12" s="39">
        <f t="shared" si="3"/>
        <v>0</v>
      </c>
      <c r="P12" s="41">
        <f t="shared" si="4"/>
        <v>0</v>
      </c>
      <c r="Q12" s="15">
        <f t="shared" si="0"/>
        <v>0</v>
      </c>
      <c r="R12" s="16">
        <f t="shared" si="1"/>
        <v>0</v>
      </c>
      <c r="S12" s="22">
        <f t="shared" si="5"/>
        <v>0</v>
      </c>
      <c r="T12" s="17">
        <f t="shared" si="2"/>
        <v>0</v>
      </c>
      <c r="U12" s="22">
        <f t="shared" si="6"/>
        <v>0</v>
      </c>
      <c r="V12" s="17"/>
      <c r="W12" s="17"/>
      <c r="X12" s="17"/>
      <c r="Y12" s="17"/>
      <c r="Z12" s="22">
        <f t="shared" si="7"/>
        <v>0</v>
      </c>
      <c r="AA12" s="22">
        <f t="shared" si="8"/>
        <v>0</v>
      </c>
      <c r="AB12" s="19"/>
    </row>
    <row r="13" spans="1:28" s="20" customFormat="1" ht="18.75" customHeight="1">
      <c r="A13" s="55"/>
      <c r="B13" s="56"/>
      <c r="C13" s="64"/>
      <c r="D13" s="65"/>
      <c r="E13" s="66"/>
      <c r="F13" s="67"/>
      <c r="G13" s="68"/>
      <c r="H13" s="69"/>
      <c r="I13" s="70"/>
      <c r="J13" s="71"/>
      <c r="K13" s="72"/>
      <c r="L13" s="71"/>
      <c r="M13" s="72"/>
      <c r="N13" s="38">
        <f t="shared" si="3"/>
        <v>0</v>
      </c>
      <c r="O13" s="39">
        <f t="shared" si="3"/>
        <v>0</v>
      </c>
      <c r="P13" s="41">
        <f t="shared" si="4"/>
        <v>0</v>
      </c>
      <c r="Q13" s="15">
        <f t="shared" si="0"/>
        <v>0</v>
      </c>
      <c r="R13" s="16">
        <f t="shared" si="1"/>
        <v>0</v>
      </c>
      <c r="S13" s="22">
        <f t="shared" si="5"/>
        <v>0</v>
      </c>
      <c r="T13" s="17">
        <f t="shared" si="2"/>
        <v>0</v>
      </c>
      <c r="U13" s="22">
        <f t="shared" si="6"/>
        <v>0</v>
      </c>
      <c r="V13" s="17"/>
      <c r="W13" s="17"/>
      <c r="X13" s="17"/>
      <c r="Y13" s="17"/>
      <c r="Z13" s="22">
        <f t="shared" si="7"/>
        <v>0</v>
      </c>
      <c r="AA13" s="22">
        <f t="shared" si="8"/>
        <v>0</v>
      </c>
      <c r="AB13" s="19"/>
    </row>
    <row r="14" spans="1:28" s="20" customFormat="1" ht="18.75" customHeight="1">
      <c r="A14" s="55"/>
      <c r="B14" s="56"/>
      <c r="C14" s="64"/>
      <c r="D14" s="72"/>
      <c r="E14" s="70"/>
      <c r="F14" s="71"/>
      <c r="G14" s="73"/>
      <c r="H14" s="74"/>
      <c r="I14" s="75"/>
      <c r="J14" s="76"/>
      <c r="K14" s="77"/>
      <c r="L14" s="76"/>
      <c r="M14" s="77"/>
      <c r="N14" s="38">
        <f t="shared" si="3"/>
        <v>0</v>
      </c>
      <c r="O14" s="39">
        <f t="shared" si="3"/>
        <v>0</v>
      </c>
      <c r="P14" s="41">
        <f t="shared" si="4"/>
        <v>0</v>
      </c>
      <c r="Q14" s="15">
        <f t="shared" si="0"/>
        <v>0</v>
      </c>
      <c r="R14" s="16">
        <f t="shared" si="1"/>
        <v>0</v>
      </c>
      <c r="S14" s="22">
        <f t="shared" si="5"/>
        <v>0</v>
      </c>
      <c r="T14" s="17">
        <f t="shared" si="2"/>
        <v>0</v>
      </c>
      <c r="U14" s="22">
        <f t="shared" si="6"/>
        <v>0</v>
      </c>
      <c r="V14" s="17"/>
      <c r="W14" s="17"/>
      <c r="X14" s="17"/>
      <c r="Y14" s="17"/>
      <c r="Z14" s="22">
        <f t="shared" si="7"/>
        <v>0</v>
      </c>
      <c r="AA14" s="22">
        <f t="shared" si="8"/>
        <v>0</v>
      </c>
      <c r="AB14" s="19"/>
    </row>
    <row r="15" spans="1:28" s="20" customFormat="1" ht="18.75" customHeight="1">
      <c r="A15" s="55"/>
      <c r="B15" s="56"/>
      <c r="C15" s="64"/>
      <c r="D15" s="72"/>
      <c r="E15" s="70"/>
      <c r="F15" s="71"/>
      <c r="G15" s="73"/>
      <c r="H15" s="74"/>
      <c r="I15" s="75"/>
      <c r="J15" s="76"/>
      <c r="K15" s="77"/>
      <c r="L15" s="76"/>
      <c r="M15" s="77"/>
      <c r="N15" s="38">
        <f t="shared" si="3"/>
        <v>0</v>
      </c>
      <c r="O15" s="39">
        <f t="shared" si="3"/>
        <v>0</v>
      </c>
      <c r="P15" s="41">
        <f t="shared" si="4"/>
        <v>0</v>
      </c>
      <c r="Q15" s="15">
        <f t="shared" si="0"/>
        <v>0</v>
      </c>
      <c r="R15" s="16">
        <f t="shared" si="1"/>
        <v>0</v>
      </c>
      <c r="S15" s="22">
        <f t="shared" si="5"/>
        <v>0</v>
      </c>
      <c r="T15" s="17">
        <f t="shared" si="2"/>
        <v>0</v>
      </c>
      <c r="U15" s="22">
        <f t="shared" si="6"/>
        <v>0</v>
      </c>
      <c r="V15" s="17"/>
      <c r="W15" s="17"/>
      <c r="X15" s="17"/>
      <c r="Y15" s="17"/>
      <c r="Z15" s="22">
        <f t="shared" si="7"/>
        <v>0</v>
      </c>
      <c r="AA15" s="22">
        <f t="shared" si="8"/>
        <v>0</v>
      </c>
      <c r="AB15" s="19"/>
    </row>
    <row r="16" spans="1:28" s="20" customFormat="1" ht="18.75" customHeight="1">
      <c r="A16" s="55"/>
      <c r="B16" s="56"/>
      <c r="C16" s="64"/>
      <c r="D16" s="72"/>
      <c r="E16" s="70"/>
      <c r="F16" s="71"/>
      <c r="G16" s="73"/>
      <c r="H16" s="74"/>
      <c r="I16" s="75"/>
      <c r="J16" s="76"/>
      <c r="K16" s="77"/>
      <c r="L16" s="76"/>
      <c r="M16" s="77"/>
      <c r="N16" s="38">
        <f t="shared" si="3"/>
        <v>0</v>
      </c>
      <c r="O16" s="39">
        <f t="shared" si="3"/>
        <v>0</v>
      </c>
      <c r="P16" s="41">
        <f t="shared" si="4"/>
        <v>0</v>
      </c>
      <c r="Q16" s="15">
        <f t="shared" si="0"/>
        <v>0</v>
      </c>
      <c r="R16" s="16">
        <f t="shared" si="1"/>
        <v>0</v>
      </c>
      <c r="S16" s="22">
        <f t="shared" si="5"/>
        <v>0</v>
      </c>
      <c r="T16" s="17">
        <f t="shared" si="2"/>
        <v>0</v>
      </c>
      <c r="U16" s="22">
        <f t="shared" si="6"/>
        <v>0</v>
      </c>
      <c r="V16" s="17"/>
      <c r="W16" s="17"/>
      <c r="X16" s="17"/>
      <c r="Y16" s="17"/>
      <c r="Z16" s="22">
        <f t="shared" si="7"/>
        <v>0</v>
      </c>
      <c r="AA16" s="22">
        <f t="shared" si="8"/>
        <v>0</v>
      </c>
      <c r="AB16" s="19"/>
    </row>
    <row r="17" spans="1:28" s="20" customFormat="1" ht="18.75" customHeight="1">
      <c r="A17" s="55"/>
      <c r="B17" s="56"/>
      <c r="C17" s="64"/>
      <c r="D17" s="72"/>
      <c r="E17" s="70"/>
      <c r="F17" s="71"/>
      <c r="G17" s="73"/>
      <c r="H17" s="74"/>
      <c r="I17" s="75"/>
      <c r="J17" s="76"/>
      <c r="K17" s="77"/>
      <c r="L17" s="76"/>
      <c r="M17" s="77"/>
      <c r="N17" s="38">
        <f t="shared" si="3"/>
        <v>0</v>
      </c>
      <c r="O17" s="39">
        <f t="shared" si="3"/>
        <v>0</v>
      </c>
      <c r="P17" s="41">
        <f t="shared" si="4"/>
        <v>0</v>
      </c>
      <c r="Q17" s="15">
        <f t="shared" si="0"/>
        <v>0</v>
      </c>
      <c r="R17" s="16">
        <f t="shared" si="1"/>
        <v>0</v>
      </c>
      <c r="S17" s="22">
        <f t="shared" si="5"/>
        <v>0</v>
      </c>
      <c r="T17" s="17">
        <f t="shared" si="2"/>
        <v>0</v>
      </c>
      <c r="U17" s="22">
        <f t="shared" si="6"/>
        <v>0</v>
      </c>
      <c r="V17" s="17"/>
      <c r="W17" s="17"/>
      <c r="X17" s="17"/>
      <c r="Y17" s="17"/>
      <c r="Z17" s="22">
        <f t="shared" si="7"/>
        <v>0</v>
      </c>
      <c r="AA17" s="22">
        <f t="shared" si="8"/>
        <v>0</v>
      </c>
      <c r="AB17" s="19"/>
    </row>
    <row r="18" spans="1:28" s="20" customFormat="1" ht="18.75" customHeight="1">
      <c r="A18" s="55"/>
      <c r="B18" s="56"/>
      <c r="C18" s="64"/>
      <c r="D18" s="72"/>
      <c r="E18" s="70"/>
      <c r="F18" s="71"/>
      <c r="G18" s="73"/>
      <c r="H18" s="74"/>
      <c r="I18" s="75"/>
      <c r="J18" s="76"/>
      <c r="K18" s="77"/>
      <c r="L18" s="76"/>
      <c r="M18" s="77"/>
      <c r="N18" s="38">
        <f t="shared" si="3"/>
        <v>0</v>
      </c>
      <c r="O18" s="39">
        <f t="shared" si="3"/>
        <v>0</v>
      </c>
      <c r="P18" s="41">
        <f t="shared" si="4"/>
        <v>0</v>
      </c>
      <c r="Q18" s="15">
        <f t="shared" si="0"/>
        <v>0</v>
      </c>
      <c r="R18" s="16">
        <f t="shared" si="1"/>
        <v>0</v>
      </c>
      <c r="S18" s="22">
        <f t="shared" si="5"/>
        <v>0</v>
      </c>
      <c r="T18" s="17">
        <f t="shared" si="2"/>
        <v>0</v>
      </c>
      <c r="U18" s="22">
        <f t="shared" si="6"/>
        <v>0</v>
      </c>
      <c r="V18" s="17"/>
      <c r="W18" s="17"/>
      <c r="X18" s="17"/>
      <c r="Y18" s="17"/>
      <c r="Z18" s="22">
        <f t="shared" si="7"/>
        <v>0</v>
      </c>
      <c r="AA18" s="22">
        <f t="shared" si="8"/>
        <v>0</v>
      </c>
      <c r="AB18" s="19"/>
    </row>
    <row r="19" spans="1:28" s="20" customFormat="1" ht="18.75" customHeight="1">
      <c r="A19" s="55"/>
      <c r="B19" s="56"/>
      <c r="C19" s="64"/>
      <c r="D19" s="72"/>
      <c r="E19" s="70"/>
      <c r="F19" s="71"/>
      <c r="G19" s="73"/>
      <c r="H19" s="74"/>
      <c r="I19" s="75"/>
      <c r="J19" s="76"/>
      <c r="K19" s="77"/>
      <c r="L19" s="76"/>
      <c r="M19" s="77"/>
      <c r="N19" s="38">
        <f t="shared" si="3"/>
        <v>0</v>
      </c>
      <c r="O19" s="39">
        <f t="shared" si="3"/>
        <v>0</v>
      </c>
      <c r="P19" s="41">
        <f t="shared" si="4"/>
        <v>0</v>
      </c>
      <c r="Q19" s="15">
        <f t="shared" si="0"/>
        <v>0</v>
      </c>
      <c r="R19" s="16">
        <f t="shared" si="1"/>
        <v>0</v>
      </c>
      <c r="S19" s="22">
        <f t="shared" si="5"/>
        <v>0</v>
      </c>
      <c r="T19" s="17">
        <f t="shared" si="2"/>
        <v>0</v>
      </c>
      <c r="U19" s="22">
        <f t="shared" si="6"/>
        <v>0</v>
      </c>
      <c r="V19" s="17"/>
      <c r="W19" s="17"/>
      <c r="X19" s="17"/>
      <c r="Y19" s="17"/>
      <c r="Z19" s="22">
        <f t="shared" si="7"/>
        <v>0</v>
      </c>
      <c r="AA19" s="22">
        <f t="shared" si="8"/>
        <v>0</v>
      </c>
      <c r="AB19" s="19"/>
    </row>
    <row r="20" spans="1:28" s="20" customFormat="1" ht="18.75" customHeight="1">
      <c r="A20" s="55"/>
      <c r="B20" s="56"/>
      <c r="C20" s="64"/>
      <c r="D20" s="72"/>
      <c r="E20" s="70"/>
      <c r="F20" s="71"/>
      <c r="G20" s="73"/>
      <c r="H20" s="74"/>
      <c r="I20" s="75"/>
      <c r="J20" s="76"/>
      <c r="K20" s="77"/>
      <c r="L20" s="76"/>
      <c r="M20" s="77"/>
      <c r="N20" s="38">
        <f t="shared" si="3"/>
        <v>0</v>
      </c>
      <c r="O20" s="39">
        <f t="shared" si="3"/>
        <v>0</v>
      </c>
      <c r="P20" s="41">
        <f t="shared" si="4"/>
        <v>0</v>
      </c>
      <c r="Q20" s="15">
        <f t="shared" si="0"/>
        <v>0</v>
      </c>
      <c r="R20" s="16">
        <f t="shared" si="1"/>
        <v>0</v>
      </c>
      <c r="S20" s="22">
        <f t="shared" si="5"/>
        <v>0</v>
      </c>
      <c r="T20" s="17">
        <f t="shared" si="2"/>
        <v>0</v>
      </c>
      <c r="U20" s="22">
        <f t="shared" si="6"/>
        <v>0</v>
      </c>
      <c r="V20" s="17"/>
      <c r="W20" s="17"/>
      <c r="X20" s="17"/>
      <c r="Y20" s="17"/>
      <c r="Z20" s="22">
        <f t="shared" si="7"/>
        <v>0</v>
      </c>
      <c r="AA20" s="22">
        <f t="shared" si="8"/>
        <v>0</v>
      </c>
      <c r="AB20" s="19"/>
    </row>
    <row r="21" spans="1:28" s="20" customFormat="1" ht="18.75" customHeight="1">
      <c r="A21" s="55"/>
      <c r="B21" s="56"/>
      <c r="C21" s="64"/>
      <c r="D21" s="72"/>
      <c r="E21" s="70"/>
      <c r="F21" s="71"/>
      <c r="G21" s="73"/>
      <c r="H21" s="74"/>
      <c r="I21" s="75"/>
      <c r="J21" s="76"/>
      <c r="K21" s="77"/>
      <c r="L21" s="76"/>
      <c r="M21" s="77"/>
      <c r="N21" s="38">
        <f t="shared" si="3"/>
        <v>0</v>
      </c>
      <c r="O21" s="39">
        <f t="shared" si="3"/>
        <v>0</v>
      </c>
      <c r="P21" s="41">
        <f t="shared" si="4"/>
        <v>0</v>
      </c>
      <c r="Q21" s="15">
        <f t="shared" si="0"/>
        <v>0</v>
      </c>
      <c r="R21" s="16">
        <f t="shared" si="1"/>
        <v>0</v>
      </c>
      <c r="S21" s="22">
        <f t="shared" si="5"/>
        <v>0</v>
      </c>
      <c r="T21" s="17">
        <f t="shared" si="2"/>
        <v>0</v>
      </c>
      <c r="U21" s="22">
        <f t="shared" si="6"/>
        <v>0</v>
      </c>
      <c r="V21" s="17"/>
      <c r="W21" s="17"/>
      <c r="X21" s="17"/>
      <c r="Y21" s="17"/>
      <c r="Z21" s="22">
        <f t="shared" si="7"/>
        <v>0</v>
      </c>
      <c r="AA21" s="22">
        <f t="shared" si="8"/>
        <v>0</v>
      </c>
      <c r="AB21" s="19"/>
    </row>
    <row r="22" spans="1:28" s="20" customFormat="1" ht="18.75" customHeight="1">
      <c r="A22" s="55"/>
      <c r="B22" s="56"/>
      <c r="C22" s="78"/>
      <c r="D22" s="72"/>
      <c r="E22" s="70"/>
      <c r="F22" s="71"/>
      <c r="G22" s="73"/>
      <c r="H22" s="74"/>
      <c r="I22" s="75"/>
      <c r="J22" s="76"/>
      <c r="K22" s="77"/>
      <c r="L22" s="76"/>
      <c r="M22" s="77"/>
      <c r="N22" s="38">
        <f t="shared" si="3"/>
        <v>0</v>
      </c>
      <c r="O22" s="39">
        <f t="shared" si="3"/>
        <v>0</v>
      </c>
      <c r="P22" s="41">
        <f t="shared" si="4"/>
        <v>0</v>
      </c>
      <c r="Q22" s="15">
        <f t="shared" si="0"/>
        <v>0</v>
      </c>
      <c r="R22" s="16">
        <f t="shared" si="1"/>
        <v>0</v>
      </c>
      <c r="S22" s="22">
        <f t="shared" si="5"/>
        <v>0</v>
      </c>
      <c r="T22" s="17">
        <f t="shared" si="2"/>
        <v>0</v>
      </c>
      <c r="U22" s="22">
        <f t="shared" si="6"/>
        <v>0</v>
      </c>
      <c r="V22" s="17"/>
      <c r="W22" s="17"/>
      <c r="X22" s="17"/>
      <c r="Y22" s="17"/>
      <c r="Z22" s="22">
        <f t="shared" si="7"/>
        <v>0</v>
      </c>
      <c r="AA22" s="22">
        <f t="shared" si="8"/>
        <v>0</v>
      </c>
      <c r="AB22" s="19"/>
    </row>
    <row r="23" spans="1:28" s="20" customFormat="1" ht="18.75" customHeight="1">
      <c r="A23" s="55"/>
      <c r="B23" s="56"/>
      <c r="C23" s="78"/>
      <c r="D23" s="72"/>
      <c r="E23" s="70"/>
      <c r="F23" s="71"/>
      <c r="G23" s="73"/>
      <c r="H23" s="74"/>
      <c r="I23" s="75"/>
      <c r="J23" s="76"/>
      <c r="K23" s="77"/>
      <c r="L23" s="76"/>
      <c r="M23" s="77"/>
      <c r="N23" s="38">
        <f t="shared" si="3"/>
        <v>0</v>
      </c>
      <c r="O23" s="39">
        <f t="shared" si="3"/>
        <v>0</v>
      </c>
      <c r="P23" s="41">
        <f t="shared" si="4"/>
        <v>0</v>
      </c>
      <c r="Q23" s="15">
        <f t="shared" si="0"/>
        <v>0</v>
      </c>
      <c r="R23" s="16">
        <f t="shared" si="1"/>
        <v>0</v>
      </c>
      <c r="S23" s="22">
        <f t="shared" si="5"/>
        <v>0</v>
      </c>
      <c r="T23" s="17">
        <f t="shared" si="2"/>
        <v>0</v>
      </c>
      <c r="U23" s="22">
        <f t="shared" si="6"/>
        <v>0</v>
      </c>
      <c r="V23" s="17"/>
      <c r="W23" s="17"/>
      <c r="X23" s="17"/>
      <c r="Y23" s="17"/>
      <c r="Z23" s="22">
        <f t="shared" si="7"/>
        <v>0</v>
      </c>
      <c r="AA23" s="22">
        <f t="shared" si="8"/>
        <v>0</v>
      </c>
      <c r="AB23" s="19"/>
    </row>
    <row r="24" spans="1:28" s="20" customFormat="1" ht="18.75" customHeight="1">
      <c r="A24" s="55"/>
      <c r="B24" s="56"/>
      <c r="C24" s="78"/>
      <c r="D24" s="72"/>
      <c r="E24" s="70"/>
      <c r="F24" s="71"/>
      <c r="G24" s="73"/>
      <c r="H24" s="74"/>
      <c r="I24" s="75"/>
      <c r="J24" s="76"/>
      <c r="K24" s="77"/>
      <c r="L24" s="76"/>
      <c r="M24" s="77"/>
      <c r="N24" s="38">
        <f t="shared" si="3"/>
        <v>0</v>
      </c>
      <c r="O24" s="39">
        <f t="shared" si="3"/>
        <v>0</v>
      </c>
      <c r="P24" s="41">
        <f t="shared" si="4"/>
        <v>0</v>
      </c>
      <c r="Q24" s="15">
        <f t="shared" si="0"/>
        <v>0</v>
      </c>
      <c r="R24" s="16">
        <f t="shared" si="1"/>
        <v>0</v>
      </c>
      <c r="S24" s="22">
        <f t="shared" si="5"/>
        <v>0</v>
      </c>
      <c r="T24" s="17">
        <f t="shared" si="2"/>
        <v>0</v>
      </c>
      <c r="U24" s="22">
        <f t="shared" si="6"/>
        <v>0</v>
      </c>
      <c r="V24" s="17"/>
      <c r="W24" s="17"/>
      <c r="X24" s="17"/>
      <c r="Y24" s="17"/>
      <c r="Z24" s="22">
        <f t="shared" si="7"/>
        <v>0</v>
      </c>
      <c r="AA24" s="22">
        <f t="shared" si="8"/>
        <v>0</v>
      </c>
      <c r="AB24" s="19"/>
    </row>
    <row r="25" spans="1:28" s="20" customFormat="1" ht="18.75" customHeight="1">
      <c r="A25" s="55"/>
      <c r="B25" s="56"/>
      <c r="C25" s="78"/>
      <c r="D25" s="72"/>
      <c r="E25" s="70"/>
      <c r="F25" s="71"/>
      <c r="G25" s="73"/>
      <c r="H25" s="74"/>
      <c r="I25" s="75"/>
      <c r="J25" s="76"/>
      <c r="K25" s="77"/>
      <c r="L25" s="76"/>
      <c r="M25" s="77"/>
      <c r="N25" s="38">
        <f t="shared" si="3"/>
        <v>0</v>
      </c>
      <c r="O25" s="39">
        <f t="shared" si="3"/>
        <v>0</v>
      </c>
      <c r="P25" s="41">
        <f t="shared" si="4"/>
        <v>0</v>
      </c>
      <c r="Q25" s="15">
        <f t="shared" si="0"/>
        <v>0</v>
      </c>
      <c r="R25" s="16">
        <f t="shared" si="1"/>
        <v>0</v>
      </c>
      <c r="S25" s="22">
        <f t="shared" si="5"/>
        <v>0</v>
      </c>
      <c r="T25" s="17">
        <f t="shared" si="2"/>
        <v>0</v>
      </c>
      <c r="U25" s="22">
        <f t="shared" si="6"/>
        <v>0</v>
      </c>
      <c r="V25" s="17"/>
      <c r="W25" s="17"/>
      <c r="X25" s="17"/>
      <c r="Y25" s="17"/>
      <c r="Z25" s="22">
        <f t="shared" si="7"/>
        <v>0</v>
      </c>
      <c r="AA25" s="22">
        <f t="shared" si="8"/>
        <v>0</v>
      </c>
      <c r="AB25" s="19"/>
    </row>
    <row r="26" spans="1:28" s="20" customFormat="1" ht="18.75" customHeight="1">
      <c r="A26" s="55"/>
      <c r="B26" s="56"/>
      <c r="C26" s="78"/>
      <c r="D26" s="72"/>
      <c r="E26" s="70"/>
      <c r="F26" s="71"/>
      <c r="G26" s="73"/>
      <c r="H26" s="74"/>
      <c r="I26" s="75"/>
      <c r="J26" s="76"/>
      <c r="K26" s="77"/>
      <c r="L26" s="76"/>
      <c r="M26" s="77"/>
      <c r="N26" s="38">
        <f t="shared" si="3"/>
        <v>0</v>
      </c>
      <c r="O26" s="39">
        <f t="shared" si="3"/>
        <v>0</v>
      </c>
      <c r="P26" s="41">
        <f t="shared" si="4"/>
        <v>0</v>
      </c>
      <c r="Q26" s="15">
        <f t="shared" si="0"/>
        <v>0</v>
      </c>
      <c r="R26" s="16">
        <f t="shared" si="1"/>
        <v>0</v>
      </c>
      <c r="S26" s="22">
        <f t="shared" si="5"/>
        <v>0</v>
      </c>
      <c r="T26" s="17">
        <f t="shared" si="2"/>
        <v>0</v>
      </c>
      <c r="U26" s="22">
        <f t="shared" si="6"/>
        <v>0</v>
      </c>
      <c r="V26" s="17"/>
      <c r="W26" s="17"/>
      <c r="X26" s="17"/>
      <c r="Y26" s="17"/>
      <c r="Z26" s="22">
        <f t="shared" si="7"/>
        <v>0</v>
      </c>
      <c r="AA26" s="22">
        <f t="shared" si="8"/>
        <v>0</v>
      </c>
      <c r="AB26" s="19"/>
    </row>
    <row r="27" spans="1:28" s="20" customFormat="1" ht="18.75" customHeight="1">
      <c r="A27" s="55"/>
      <c r="B27" s="56"/>
      <c r="C27" s="78"/>
      <c r="D27" s="72"/>
      <c r="E27" s="70"/>
      <c r="F27" s="71"/>
      <c r="G27" s="73"/>
      <c r="H27" s="74"/>
      <c r="I27" s="75"/>
      <c r="J27" s="76"/>
      <c r="K27" s="77"/>
      <c r="L27" s="76"/>
      <c r="M27" s="77"/>
      <c r="N27" s="38">
        <f t="shared" si="3"/>
        <v>0</v>
      </c>
      <c r="O27" s="39">
        <f t="shared" si="3"/>
        <v>0</v>
      </c>
      <c r="P27" s="41">
        <f t="shared" si="4"/>
        <v>0</v>
      </c>
      <c r="Q27" s="15">
        <f t="shared" si="0"/>
        <v>0</v>
      </c>
      <c r="R27" s="16">
        <f t="shared" si="1"/>
        <v>0</v>
      </c>
      <c r="S27" s="22">
        <f t="shared" si="5"/>
        <v>0</v>
      </c>
      <c r="T27" s="17">
        <f t="shared" si="2"/>
        <v>0</v>
      </c>
      <c r="U27" s="22">
        <f t="shared" si="6"/>
        <v>0</v>
      </c>
      <c r="V27" s="17"/>
      <c r="W27" s="17"/>
      <c r="X27" s="17"/>
      <c r="Y27" s="17"/>
      <c r="Z27" s="22">
        <f t="shared" si="7"/>
        <v>0</v>
      </c>
      <c r="AA27" s="22">
        <f t="shared" si="8"/>
        <v>0</v>
      </c>
      <c r="AB27" s="19"/>
    </row>
    <row r="28" spans="1:28" s="20" customFormat="1" ht="18.75" customHeight="1">
      <c r="A28" s="55"/>
      <c r="B28" s="56"/>
      <c r="C28" s="78"/>
      <c r="D28" s="72"/>
      <c r="E28" s="70"/>
      <c r="F28" s="71"/>
      <c r="G28" s="73"/>
      <c r="H28" s="74"/>
      <c r="I28" s="75"/>
      <c r="J28" s="76"/>
      <c r="K28" s="77"/>
      <c r="L28" s="76"/>
      <c r="M28" s="77"/>
      <c r="N28" s="38">
        <f t="shared" si="3"/>
        <v>0</v>
      </c>
      <c r="O28" s="39">
        <f t="shared" si="3"/>
        <v>0</v>
      </c>
      <c r="P28" s="41">
        <f t="shared" si="4"/>
        <v>0</v>
      </c>
      <c r="Q28" s="15">
        <f t="shared" si="0"/>
        <v>0</v>
      </c>
      <c r="R28" s="16">
        <f t="shared" si="1"/>
        <v>0</v>
      </c>
      <c r="S28" s="22">
        <f t="shared" si="5"/>
        <v>0</v>
      </c>
      <c r="T28" s="17">
        <f t="shared" si="2"/>
        <v>0</v>
      </c>
      <c r="U28" s="22">
        <f t="shared" si="6"/>
        <v>0</v>
      </c>
      <c r="V28" s="17"/>
      <c r="W28" s="17"/>
      <c r="X28" s="17"/>
      <c r="Y28" s="17"/>
      <c r="Z28" s="22">
        <f t="shared" si="7"/>
        <v>0</v>
      </c>
      <c r="AA28" s="22">
        <f t="shared" si="8"/>
        <v>0</v>
      </c>
      <c r="AB28" s="19"/>
    </row>
    <row r="29" spans="1:28" s="20" customFormat="1" ht="18.75" customHeight="1">
      <c r="A29" s="55"/>
      <c r="B29" s="56"/>
      <c r="C29" s="78"/>
      <c r="D29" s="72"/>
      <c r="E29" s="70"/>
      <c r="F29" s="71"/>
      <c r="G29" s="73"/>
      <c r="H29" s="74"/>
      <c r="I29" s="75"/>
      <c r="J29" s="76"/>
      <c r="K29" s="77"/>
      <c r="L29" s="76"/>
      <c r="M29" s="77"/>
      <c r="N29" s="38">
        <f t="shared" si="3"/>
        <v>0</v>
      </c>
      <c r="O29" s="39">
        <f t="shared" si="3"/>
        <v>0</v>
      </c>
      <c r="P29" s="41">
        <f t="shared" si="4"/>
        <v>0</v>
      </c>
      <c r="Q29" s="15">
        <f t="shared" si="0"/>
        <v>0</v>
      </c>
      <c r="R29" s="16">
        <f t="shared" si="1"/>
        <v>0</v>
      </c>
      <c r="S29" s="22">
        <f t="shared" si="5"/>
        <v>0</v>
      </c>
      <c r="T29" s="17">
        <f t="shared" si="2"/>
        <v>0</v>
      </c>
      <c r="U29" s="22">
        <f t="shared" si="6"/>
        <v>0</v>
      </c>
      <c r="V29" s="17"/>
      <c r="W29" s="17"/>
      <c r="X29" s="17"/>
      <c r="Y29" s="17"/>
      <c r="Z29" s="22">
        <f t="shared" si="7"/>
        <v>0</v>
      </c>
      <c r="AA29" s="22">
        <f t="shared" si="8"/>
        <v>0</v>
      </c>
      <c r="AB29" s="19"/>
    </row>
    <row r="30" spans="1:28" s="20" customFormat="1" ht="18.75" customHeight="1">
      <c r="A30" s="55"/>
      <c r="B30" s="56"/>
      <c r="C30" s="78"/>
      <c r="D30" s="72"/>
      <c r="E30" s="70"/>
      <c r="F30" s="71"/>
      <c r="G30" s="73"/>
      <c r="H30" s="74"/>
      <c r="I30" s="75"/>
      <c r="J30" s="76"/>
      <c r="K30" s="77"/>
      <c r="L30" s="76"/>
      <c r="M30" s="77"/>
      <c r="N30" s="38">
        <f t="shared" si="3"/>
        <v>0</v>
      </c>
      <c r="O30" s="39">
        <f t="shared" si="3"/>
        <v>0</v>
      </c>
      <c r="P30" s="41">
        <f t="shared" si="4"/>
        <v>0</v>
      </c>
      <c r="Q30" s="15">
        <f t="shared" si="0"/>
        <v>0</v>
      </c>
      <c r="R30" s="16">
        <f t="shared" si="1"/>
        <v>0</v>
      </c>
      <c r="S30" s="22">
        <f t="shared" si="5"/>
        <v>0</v>
      </c>
      <c r="T30" s="17">
        <f t="shared" si="2"/>
        <v>0</v>
      </c>
      <c r="U30" s="22">
        <f t="shared" si="6"/>
        <v>0</v>
      </c>
      <c r="V30" s="17"/>
      <c r="W30" s="17"/>
      <c r="X30" s="17"/>
      <c r="Y30" s="17"/>
      <c r="Z30" s="22">
        <f t="shared" si="7"/>
        <v>0</v>
      </c>
      <c r="AA30" s="22">
        <f t="shared" si="8"/>
        <v>0</v>
      </c>
      <c r="AB30" s="19"/>
    </row>
    <row r="31" spans="1:28" s="20" customFormat="1" ht="18.75" customHeight="1">
      <c r="A31" s="55"/>
      <c r="B31" s="56"/>
      <c r="C31" s="78"/>
      <c r="D31" s="72"/>
      <c r="E31" s="70"/>
      <c r="F31" s="71"/>
      <c r="G31" s="73"/>
      <c r="H31" s="74"/>
      <c r="I31" s="75"/>
      <c r="J31" s="76"/>
      <c r="K31" s="77"/>
      <c r="L31" s="76"/>
      <c r="M31" s="77"/>
      <c r="N31" s="38">
        <f t="shared" si="3"/>
        <v>0</v>
      </c>
      <c r="O31" s="39">
        <f t="shared" si="3"/>
        <v>0</v>
      </c>
      <c r="P31" s="41">
        <f t="shared" si="4"/>
        <v>0</v>
      </c>
      <c r="Q31" s="15">
        <f t="shared" si="0"/>
        <v>0</v>
      </c>
      <c r="R31" s="16">
        <f t="shared" si="1"/>
        <v>0</v>
      </c>
      <c r="S31" s="22">
        <f t="shared" si="5"/>
        <v>0</v>
      </c>
      <c r="T31" s="17">
        <f t="shared" si="2"/>
        <v>0</v>
      </c>
      <c r="U31" s="22">
        <f t="shared" si="6"/>
        <v>0</v>
      </c>
      <c r="V31" s="17"/>
      <c r="W31" s="17"/>
      <c r="X31" s="17"/>
      <c r="Y31" s="17"/>
      <c r="Z31" s="22">
        <f t="shared" si="7"/>
        <v>0</v>
      </c>
      <c r="AA31" s="22">
        <f t="shared" si="8"/>
        <v>0</v>
      </c>
      <c r="AB31" s="19"/>
    </row>
    <row r="32" spans="1:28" s="20" customFormat="1" ht="18.75" customHeight="1">
      <c r="A32" s="79"/>
      <c r="B32" s="56"/>
      <c r="C32" s="80"/>
      <c r="D32" s="81"/>
      <c r="E32" s="82"/>
      <c r="F32" s="83"/>
      <c r="G32" s="84"/>
      <c r="H32" s="85"/>
      <c r="I32" s="86"/>
      <c r="J32" s="87"/>
      <c r="K32" s="88"/>
      <c r="L32" s="87"/>
      <c r="M32" s="88"/>
      <c r="N32" s="38">
        <f t="shared" si="3"/>
        <v>0</v>
      </c>
      <c r="O32" s="39">
        <f t="shared" si="3"/>
        <v>0</v>
      </c>
      <c r="P32" s="41">
        <f t="shared" si="4"/>
        <v>0</v>
      </c>
      <c r="Q32" s="15">
        <f t="shared" si="0"/>
        <v>0</v>
      </c>
      <c r="R32" s="16">
        <f t="shared" si="1"/>
        <v>0</v>
      </c>
      <c r="S32" s="22">
        <f t="shared" si="5"/>
        <v>0</v>
      </c>
      <c r="T32" s="17">
        <f t="shared" si="2"/>
        <v>0</v>
      </c>
      <c r="U32" s="22">
        <f t="shared" si="6"/>
        <v>0</v>
      </c>
      <c r="V32" s="17"/>
      <c r="W32" s="17"/>
      <c r="X32" s="17"/>
      <c r="Y32" s="17"/>
      <c r="Z32" s="22">
        <f t="shared" si="7"/>
        <v>0</v>
      </c>
      <c r="AA32" s="22">
        <f t="shared" si="8"/>
        <v>0</v>
      </c>
      <c r="AB32" s="19"/>
    </row>
    <row r="33" spans="1:28" s="20" customFormat="1" ht="20.25" customHeight="1">
      <c r="A33" s="25" t="s">
        <v>21</v>
      </c>
      <c r="B33" s="26">
        <f>COUNTIF(B8:B32,"1")</f>
        <v>4</v>
      </c>
      <c r="C33" s="27">
        <f aca="true" t="shared" si="9" ref="C33:AA33">SUM(C8:C32)</f>
        <v>15</v>
      </c>
      <c r="D33" s="28">
        <f t="shared" si="9"/>
        <v>57</v>
      </c>
      <c r="E33" s="29">
        <f t="shared" si="9"/>
        <v>163</v>
      </c>
      <c r="F33" s="30">
        <f t="shared" si="9"/>
        <v>0</v>
      </c>
      <c r="G33" s="31">
        <f t="shared" si="9"/>
        <v>0</v>
      </c>
      <c r="H33" s="32">
        <f t="shared" si="9"/>
        <v>0</v>
      </c>
      <c r="I33" s="33">
        <f t="shared" si="9"/>
        <v>0</v>
      </c>
      <c r="J33" s="34">
        <f>SUM(J8:J32)</f>
        <v>0</v>
      </c>
      <c r="K33" s="35">
        <f>SUM(K8:K32)</f>
        <v>0</v>
      </c>
      <c r="L33" s="34">
        <f t="shared" si="9"/>
        <v>0</v>
      </c>
      <c r="M33" s="35">
        <f t="shared" si="9"/>
        <v>0</v>
      </c>
      <c r="N33" s="34">
        <f t="shared" si="9"/>
        <v>57</v>
      </c>
      <c r="O33" s="33">
        <f t="shared" si="9"/>
        <v>163</v>
      </c>
      <c r="P33" s="36">
        <f>SUM(P8:P32)</f>
        <v>220</v>
      </c>
      <c r="Q33" s="37">
        <f t="shared" si="9"/>
        <v>30000</v>
      </c>
      <c r="R33" s="28">
        <f t="shared" si="9"/>
        <v>220000</v>
      </c>
      <c r="S33" s="23">
        <f t="shared" si="9"/>
        <v>250000</v>
      </c>
      <c r="T33" s="23">
        <f t="shared" si="9"/>
        <v>0</v>
      </c>
      <c r="U33" s="23">
        <f t="shared" si="9"/>
        <v>250000</v>
      </c>
      <c r="V33" s="23">
        <f t="shared" si="9"/>
        <v>14000</v>
      </c>
      <c r="W33" s="23">
        <f t="shared" si="9"/>
        <v>11000</v>
      </c>
      <c r="X33" s="23">
        <f t="shared" si="9"/>
        <v>9000</v>
      </c>
      <c r="Y33" s="23">
        <f t="shared" si="9"/>
        <v>8000</v>
      </c>
      <c r="Z33" s="23">
        <f t="shared" si="9"/>
        <v>42000</v>
      </c>
      <c r="AA33" s="23">
        <f t="shared" si="9"/>
        <v>292000</v>
      </c>
      <c r="AB33" s="19"/>
    </row>
    <row r="34" spans="1:28" ht="17.25" customHeight="1">
      <c r="A34" s="4"/>
      <c r="B34" s="4" t="s">
        <v>33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5">
        <f>SUM(D33:M33)</f>
        <v>220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</sheetData>
  <sheetProtection/>
  <mergeCells count="44">
    <mergeCell ref="V1:W1"/>
    <mergeCell ref="X1:AA1"/>
    <mergeCell ref="S2:T2"/>
    <mergeCell ref="X2:Z2"/>
    <mergeCell ref="A1:B1"/>
    <mergeCell ref="C1:F1"/>
    <mergeCell ref="G1:K1"/>
    <mergeCell ref="L1:U1"/>
    <mergeCell ref="A4:A7"/>
    <mergeCell ref="B4:M4"/>
    <mergeCell ref="N4:P4"/>
    <mergeCell ref="Q4:S4"/>
    <mergeCell ref="N5:N7"/>
    <mergeCell ref="O5:O7"/>
    <mergeCell ref="L6:L7"/>
    <mergeCell ref="M6:M7"/>
    <mergeCell ref="D6:D7"/>
    <mergeCell ref="E6:E7"/>
    <mergeCell ref="V4:Z4"/>
    <mergeCell ref="P5:P7"/>
    <mergeCell ref="W5:W6"/>
    <mergeCell ref="X5:X6"/>
    <mergeCell ref="Q5:Q6"/>
    <mergeCell ref="R5:R6"/>
    <mergeCell ref="S5:S6"/>
    <mergeCell ref="V5:V6"/>
    <mergeCell ref="Y5:Y6"/>
    <mergeCell ref="Z5:Z6"/>
    <mergeCell ref="AA4:AA6"/>
    <mergeCell ref="B5:B7"/>
    <mergeCell ref="C5:C7"/>
    <mergeCell ref="D5:E5"/>
    <mergeCell ref="F5:G5"/>
    <mergeCell ref="H5:I5"/>
    <mergeCell ref="J5:K5"/>
    <mergeCell ref="L5:M5"/>
    <mergeCell ref="J6:J7"/>
    <mergeCell ref="K6:K7"/>
    <mergeCell ref="F6:F7"/>
    <mergeCell ref="G6:G7"/>
    <mergeCell ref="H6:H7"/>
    <mergeCell ref="I6:I7"/>
    <mergeCell ref="T4:T6"/>
    <mergeCell ref="U4:U6"/>
  </mergeCells>
  <printOptions horizontalCentered="1" verticalCentered="1"/>
  <pageMargins left="0.31496062992125984" right="0.1968503937007874" top="0.35433070866141736" bottom="0.1968503937007874" header="0.15748031496062992" footer="0.11811023622047245"/>
  <pageSetup fitToHeight="1" fitToWidth="1" orientation="landscape" paperSize="9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B35"/>
  <sheetViews>
    <sheetView showGridLines="0" showZeros="0" zoomScale="80" zoomScaleNormal="80" zoomScalePageLayoutView="0" workbookViewId="0" topLeftCell="A1">
      <pane xSplit="2" ySplit="7" topLeftCell="C27" activePane="bottomRight" state="frozen"/>
      <selection pane="topLeft" activeCell="G2" sqref="G2"/>
      <selection pane="topRight" activeCell="G2" sqref="G2"/>
      <selection pane="bottomLeft" activeCell="G2" sqref="G2"/>
      <selection pane="bottomRight" activeCell="G2" sqref="G2"/>
    </sheetView>
  </sheetViews>
  <sheetFormatPr defaultColWidth="9.00390625" defaultRowHeight="13.5"/>
  <cols>
    <col min="1" max="1" width="10.75390625" style="2" customWidth="1"/>
    <col min="2" max="13" width="5.00390625" style="2" customWidth="1"/>
    <col min="14" max="15" width="5.625" style="21" customWidth="1"/>
    <col min="16" max="16" width="6.625" style="21" customWidth="1"/>
    <col min="17" max="27" width="9.875" style="2" customWidth="1"/>
    <col min="28" max="16384" width="9.00390625" style="2" customWidth="1"/>
  </cols>
  <sheetData>
    <row r="1" spans="1:28" s="1" customFormat="1" ht="33" customHeight="1">
      <c r="A1" s="159" t="s">
        <v>13</v>
      </c>
      <c r="B1" s="160"/>
      <c r="C1" s="161">
        <v>42073</v>
      </c>
      <c r="D1" s="162"/>
      <c r="E1" s="162"/>
      <c r="F1" s="163"/>
      <c r="G1" s="164" t="s">
        <v>186</v>
      </c>
      <c r="H1" s="165"/>
      <c r="I1" s="165"/>
      <c r="J1" s="165"/>
      <c r="K1" s="165"/>
      <c r="L1" s="166" t="s">
        <v>34</v>
      </c>
      <c r="M1" s="166"/>
      <c r="N1" s="166"/>
      <c r="O1" s="166"/>
      <c r="P1" s="166"/>
      <c r="Q1" s="166"/>
      <c r="R1" s="166"/>
      <c r="S1" s="166"/>
      <c r="T1" s="166"/>
      <c r="U1" s="166"/>
      <c r="V1" s="167" t="s">
        <v>35</v>
      </c>
      <c r="W1" s="167"/>
      <c r="X1" s="168">
        <v>41250</v>
      </c>
      <c r="Y1" s="168"/>
      <c r="Z1" s="168"/>
      <c r="AA1" s="168"/>
      <c r="AB1" s="3"/>
    </row>
    <row r="2" spans="1:28" s="10" customFormat="1" ht="24.75" customHeight="1">
      <c r="A2" s="6"/>
      <c r="B2" s="51"/>
      <c r="C2" s="8"/>
      <c r="D2" s="52" t="s">
        <v>22</v>
      </c>
      <c r="E2" s="8"/>
      <c r="F2" s="8"/>
      <c r="G2" s="8"/>
      <c r="H2" s="8"/>
      <c r="I2" s="8"/>
      <c r="J2" s="8"/>
      <c r="K2" s="8"/>
      <c r="L2" s="8"/>
      <c r="M2" s="9"/>
      <c r="N2" s="8"/>
      <c r="O2" s="8"/>
      <c r="P2" s="8"/>
      <c r="Q2" s="8"/>
      <c r="R2" s="53" t="s">
        <v>27</v>
      </c>
      <c r="S2" s="136" t="s">
        <v>111</v>
      </c>
      <c r="T2" s="136"/>
      <c r="U2" s="52" t="s">
        <v>28</v>
      </c>
      <c r="V2" s="52"/>
      <c r="W2" s="54" t="s">
        <v>29</v>
      </c>
      <c r="X2" s="137" t="s">
        <v>112</v>
      </c>
      <c r="Y2" s="137"/>
      <c r="Z2" s="137"/>
      <c r="AA2" s="52" t="s">
        <v>30</v>
      </c>
      <c r="AB2" s="8"/>
    </row>
    <row r="3" spans="1:28" s="10" customFormat="1" ht="7.5" customHeight="1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8"/>
      <c r="O3" s="8"/>
      <c r="P3" s="8"/>
      <c r="Q3" s="8"/>
      <c r="S3" s="48"/>
      <c r="T3" s="49"/>
      <c r="U3" s="8"/>
      <c r="V3" s="8"/>
      <c r="W3" s="47"/>
      <c r="X3" s="50"/>
      <c r="Y3" s="50"/>
      <c r="Z3" s="50"/>
      <c r="AA3" s="8"/>
      <c r="AB3" s="8"/>
    </row>
    <row r="4" spans="1:28" s="12" customFormat="1" ht="21" customHeight="1" thickBot="1">
      <c r="A4" s="138" t="s">
        <v>9</v>
      </c>
      <c r="B4" s="141" t="s">
        <v>10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3"/>
      <c r="N4" s="144" t="s">
        <v>0</v>
      </c>
      <c r="O4" s="145"/>
      <c r="P4" s="146"/>
      <c r="Q4" s="147" t="s">
        <v>4</v>
      </c>
      <c r="R4" s="148"/>
      <c r="S4" s="149"/>
      <c r="T4" s="150" t="s">
        <v>19</v>
      </c>
      <c r="U4" s="153" t="s">
        <v>20</v>
      </c>
      <c r="V4" s="147" t="s">
        <v>24</v>
      </c>
      <c r="W4" s="148"/>
      <c r="X4" s="148"/>
      <c r="Y4" s="148"/>
      <c r="Z4" s="149"/>
      <c r="AA4" s="119" t="s">
        <v>25</v>
      </c>
      <c r="AB4" s="11"/>
    </row>
    <row r="5" spans="1:28" s="14" customFormat="1" ht="39" customHeight="1">
      <c r="A5" s="139"/>
      <c r="B5" s="123" t="s">
        <v>32</v>
      </c>
      <c r="C5" s="123" t="s">
        <v>15</v>
      </c>
      <c r="D5" s="126" t="s">
        <v>16</v>
      </c>
      <c r="E5" s="127"/>
      <c r="F5" s="128" t="s">
        <v>17</v>
      </c>
      <c r="G5" s="127"/>
      <c r="H5" s="128" t="s">
        <v>23</v>
      </c>
      <c r="I5" s="129"/>
      <c r="J5" s="128" t="s">
        <v>11</v>
      </c>
      <c r="K5" s="129"/>
      <c r="L5" s="128" t="s">
        <v>12</v>
      </c>
      <c r="M5" s="129"/>
      <c r="N5" s="130" t="s">
        <v>2</v>
      </c>
      <c r="O5" s="133" t="s">
        <v>3</v>
      </c>
      <c r="P5" s="156" t="s">
        <v>31</v>
      </c>
      <c r="Q5" s="115" t="s">
        <v>18</v>
      </c>
      <c r="R5" s="117" t="s">
        <v>14</v>
      </c>
      <c r="S5" s="119" t="s">
        <v>1</v>
      </c>
      <c r="T5" s="151"/>
      <c r="U5" s="154"/>
      <c r="V5" s="121" t="s">
        <v>5</v>
      </c>
      <c r="W5" s="121" t="s">
        <v>6</v>
      </c>
      <c r="X5" s="121" t="s">
        <v>8</v>
      </c>
      <c r="Y5" s="121" t="s">
        <v>8</v>
      </c>
      <c r="Z5" s="111" t="s">
        <v>7</v>
      </c>
      <c r="AA5" s="122"/>
      <c r="AB5" s="13"/>
    </row>
    <row r="6" spans="1:28" s="14" customFormat="1" ht="23.25" customHeight="1">
      <c r="A6" s="139"/>
      <c r="B6" s="124"/>
      <c r="C6" s="124"/>
      <c r="D6" s="112" t="s">
        <v>2</v>
      </c>
      <c r="E6" s="107" t="s">
        <v>3</v>
      </c>
      <c r="F6" s="105" t="s">
        <v>2</v>
      </c>
      <c r="G6" s="107" t="s">
        <v>3</v>
      </c>
      <c r="H6" s="105" t="s">
        <v>2</v>
      </c>
      <c r="I6" s="107" t="s">
        <v>3</v>
      </c>
      <c r="J6" s="105" t="s">
        <v>2</v>
      </c>
      <c r="K6" s="107" t="s">
        <v>3</v>
      </c>
      <c r="L6" s="105" t="s">
        <v>2</v>
      </c>
      <c r="M6" s="107" t="s">
        <v>3</v>
      </c>
      <c r="N6" s="131"/>
      <c r="O6" s="134"/>
      <c r="P6" s="157"/>
      <c r="Q6" s="116"/>
      <c r="R6" s="118"/>
      <c r="S6" s="120"/>
      <c r="T6" s="152"/>
      <c r="U6" s="155"/>
      <c r="V6" s="121"/>
      <c r="W6" s="121"/>
      <c r="X6" s="121"/>
      <c r="Y6" s="121"/>
      <c r="Z6" s="111"/>
      <c r="AA6" s="120"/>
      <c r="AB6" s="13"/>
    </row>
    <row r="7" spans="1:28" s="14" customFormat="1" ht="36.75" customHeight="1" thickBot="1">
      <c r="A7" s="140"/>
      <c r="B7" s="125"/>
      <c r="C7" s="125"/>
      <c r="D7" s="113"/>
      <c r="E7" s="114"/>
      <c r="F7" s="106"/>
      <c r="G7" s="108"/>
      <c r="H7" s="106"/>
      <c r="I7" s="108"/>
      <c r="J7" s="106"/>
      <c r="K7" s="108"/>
      <c r="L7" s="106"/>
      <c r="M7" s="108"/>
      <c r="N7" s="132"/>
      <c r="O7" s="135"/>
      <c r="P7" s="158"/>
      <c r="Q7" s="42">
        <v>2000</v>
      </c>
      <c r="R7" s="43">
        <v>1000</v>
      </c>
      <c r="S7" s="44" t="s">
        <v>26</v>
      </c>
      <c r="T7" s="45">
        <v>750</v>
      </c>
      <c r="U7" s="46" t="s">
        <v>26</v>
      </c>
      <c r="V7" s="89"/>
      <c r="W7" s="90"/>
      <c r="X7" s="89">
        <v>700</v>
      </c>
      <c r="Y7" s="89">
        <v>500</v>
      </c>
      <c r="Z7" s="46" t="s">
        <v>26</v>
      </c>
      <c r="AA7" s="46" t="s">
        <v>26</v>
      </c>
      <c r="AB7" s="13"/>
    </row>
    <row r="8" spans="1:28" s="20" customFormat="1" ht="18.75" customHeight="1">
      <c r="A8" s="91" t="s">
        <v>113</v>
      </c>
      <c r="B8" s="56">
        <v>1</v>
      </c>
      <c r="C8" s="57">
        <v>5</v>
      </c>
      <c r="D8" s="58">
        <v>34</v>
      </c>
      <c r="E8" s="59">
        <v>55</v>
      </c>
      <c r="F8" s="60"/>
      <c r="G8" s="61"/>
      <c r="H8" s="62"/>
      <c r="I8" s="61"/>
      <c r="J8" s="63"/>
      <c r="K8" s="61"/>
      <c r="L8" s="63"/>
      <c r="M8" s="61"/>
      <c r="N8" s="38">
        <f>D8+F8+H8+J8+L8</f>
        <v>34</v>
      </c>
      <c r="O8" s="39">
        <f>E8+G8+I8+K8+M8</f>
        <v>55</v>
      </c>
      <c r="P8" s="40">
        <f>SUM(N8:O8)</f>
        <v>89</v>
      </c>
      <c r="Q8" s="15">
        <f aca="true" t="shared" si="0" ref="Q8:Q32">SUM(C8*Q$7)</f>
        <v>10000</v>
      </c>
      <c r="R8" s="16">
        <f aca="true" t="shared" si="1" ref="R8:R32">SUM(P8*R$7)</f>
        <v>89000</v>
      </c>
      <c r="S8" s="22">
        <f>SUM(Q8:R8)</f>
        <v>99000</v>
      </c>
      <c r="T8" s="17">
        <f aca="true" t="shared" si="2" ref="T8:T32">SUM(F8:G8,L8:M8)*T$7</f>
        <v>0</v>
      </c>
      <c r="U8" s="22">
        <f>SUM(S8:T8)</f>
        <v>99000</v>
      </c>
      <c r="V8" s="17">
        <f>SUM(B8*V$7)</f>
        <v>0</v>
      </c>
      <c r="W8" s="17">
        <f>SUM($C8*W$7)</f>
        <v>0</v>
      </c>
      <c r="X8" s="18">
        <f aca="true" t="shared" si="3" ref="X8:X15">SUM($P8*X$7)</f>
        <v>62300</v>
      </c>
      <c r="Y8" s="18"/>
      <c r="Z8" s="24">
        <f>SUM(V8:Y8)</f>
        <v>62300</v>
      </c>
      <c r="AA8" s="22">
        <f>U8+Z8</f>
        <v>161300</v>
      </c>
      <c r="AB8" s="19"/>
    </row>
    <row r="9" spans="1:28" s="20" customFormat="1" ht="18.75" customHeight="1">
      <c r="A9" s="91" t="s">
        <v>114</v>
      </c>
      <c r="B9" s="56">
        <v>1</v>
      </c>
      <c r="C9" s="64">
        <v>4</v>
      </c>
      <c r="D9" s="65">
        <v>17</v>
      </c>
      <c r="E9" s="66">
        <v>24</v>
      </c>
      <c r="F9" s="67"/>
      <c r="G9" s="68"/>
      <c r="H9" s="69"/>
      <c r="I9" s="70"/>
      <c r="J9" s="71"/>
      <c r="K9" s="72"/>
      <c r="L9" s="71"/>
      <c r="M9" s="72"/>
      <c r="N9" s="38">
        <f aca="true" t="shared" si="4" ref="N9:O32">D9+F9+H9+J9+L9</f>
        <v>17</v>
      </c>
      <c r="O9" s="39">
        <f t="shared" si="4"/>
        <v>24</v>
      </c>
      <c r="P9" s="41">
        <f>SUM(N9:O9)</f>
        <v>41</v>
      </c>
      <c r="Q9" s="15">
        <f t="shared" si="0"/>
        <v>8000</v>
      </c>
      <c r="R9" s="16">
        <f t="shared" si="1"/>
        <v>41000</v>
      </c>
      <c r="S9" s="22">
        <f>SUM(Q9:R9)</f>
        <v>49000</v>
      </c>
      <c r="T9" s="17">
        <f t="shared" si="2"/>
        <v>0</v>
      </c>
      <c r="U9" s="22">
        <f>SUM(S9:T9)</f>
        <v>49000</v>
      </c>
      <c r="V9" s="17">
        <f aca="true" t="shared" si="5" ref="V9:V32">SUM(B9*V$7)</f>
        <v>0</v>
      </c>
      <c r="W9" s="17">
        <f>SUM($C9*W$7)</f>
        <v>0</v>
      </c>
      <c r="X9" s="17">
        <f t="shared" si="3"/>
        <v>28700</v>
      </c>
      <c r="Y9" s="17"/>
      <c r="Z9" s="22">
        <f>SUM(V9:Y9)</f>
        <v>28700</v>
      </c>
      <c r="AA9" s="22">
        <f>U9+Z9</f>
        <v>77700</v>
      </c>
      <c r="AB9" s="19"/>
    </row>
    <row r="10" spans="1:28" s="20" customFormat="1" ht="18.75" customHeight="1">
      <c r="A10" s="91" t="s">
        <v>115</v>
      </c>
      <c r="B10" s="56">
        <v>1</v>
      </c>
      <c r="C10" s="64">
        <v>5</v>
      </c>
      <c r="D10" s="65">
        <v>51</v>
      </c>
      <c r="E10" s="66">
        <v>74</v>
      </c>
      <c r="F10" s="67"/>
      <c r="G10" s="68"/>
      <c r="H10" s="69"/>
      <c r="I10" s="70"/>
      <c r="J10" s="71"/>
      <c r="K10" s="72"/>
      <c r="L10" s="71"/>
      <c r="M10" s="72"/>
      <c r="N10" s="38">
        <f t="shared" si="4"/>
        <v>51</v>
      </c>
      <c r="O10" s="39">
        <f t="shared" si="4"/>
        <v>74</v>
      </c>
      <c r="P10" s="41">
        <f aca="true" t="shared" si="6" ref="P10:P32">SUM(N10:O10)</f>
        <v>125</v>
      </c>
      <c r="Q10" s="15">
        <f t="shared" si="0"/>
        <v>10000</v>
      </c>
      <c r="R10" s="16">
        <f t="shared" si="1"/>
        <v>125000</v>
      </c>
      <c r="S10" s="22">
        <f aca="true" t="shared" si="7" ref="S10:S32">SUM(Q10:R10)</f>
        <v>135000</v>
      </c>
      <c r="T10" s="17">
        <f t="shared" si="2"/>
        <v>0</v>
      </c>
      <c r="U10" s="22">
        <f aca="true" t="shared" si="8" ref="U10:U32">SUM(S10:T10)</f>
        <v>135000</v>
      </c>
      <c r="V10" s="17">
        <f t="shared" si="5"/>
        <v>0</v>
      </c>
      <c r="W10" s="17">
        <f aca="true" t="shared" si="9" ref="W10:Y29">SUM($C10*W$7)</f>
        <v>0</v>
      </c>
      <c r="X10" s="17">
        <f t="shared" si="3"/>
        <v>87500</v>
      </c>
      <c r="Y10" s="17"/>
      <c r="Z10" s="22">
        <f aca="true" t="shared" si="10" ref="Z10:Z32">SUM(V10:Y10)</f>
        <v>87500</v>
      </c>
      <c r="AA10" s="22">
        <f aca="true" t="shared" si="11" ref="AA10:AA32">U10+Z10</f>
        <v>222500</v>
      </c>
      <c r="AB10" s="19"/>
    </row>
    <row r="11" spans="1:28" s="20" customFormat="1" ht="18.75" customHeight="1">
      <c r="A11" s="91" t="s">
        <v>116</v>
      </c>
      <c r="B11" s="56">
        <v>1</v>
      </c>
      <c r="C11" s="64">
        <v>5</v>
      </c>
      <c r="D11" s="65">
        <v>39</v>
      </c>
      <c r="E11" s="66">
        <v>47</v>
      </c>
      <c r="F11" s="67"/>
      <c r="G11" s="68"/>
      <c r="H11" s="69"/>
      <c r="I11" s="70"/>
      <c r="J11" s="71"/>
      <c r="K11" s="72"/>
      <c r="L11" s="71"/>
      <c r="M11" s="72"/>
      <c r="N11" s="38">
        <f t="shared" si="4"/>
        <v>39</v>
      </c>
      <c r="O11" s="39">
        <f t="shared" si="4"/>
        <v>47</v>
      </c>
      <c r="P11" s="41">
        <f t="shared" si="6"/>
        <v>86</v>
      </c>
      <c r="Q11" s="15">
        <f t="shared" si="0"/>
        <v>10000</v>
      </c>
      <c r="R11" s="16">
        <f t="shared" si="1"/>
        <v>86000</v>
      </c>
      <c r="S11" s="22">
        <f t="shared" si="7"/>
        <v>96000</v>
      </c>
      <c r="T11" s="17">
        <f t="shared" si="2"/>
        <v>0</v>
      </c>
      <c r="U11" s="22">
        <f t="shared" si="8"/>
        <v>96000</v>
      </c>
      <c r="V11" s="17">
        <f t="shared" si="5"/>
        <v>0</v>
      </c>
      <c r="W11" s="17">
        <f t="shared" si="9"/>
        <v>0</v>
      </c>
      <c r="X11" s="17">
        <f t="shared" si="3"/>
        <v>60200</v>
      </c>
      <c r="Y11" s="17"/>
      <c r="Z11" s="22">
        <f t="shared" si="10"/>
        <v>60200</v>
      </c>
      <c r="AA11" s="22">
        <f t="shared" si="11"/>
        <v>156200</v>
      </c>
      <c r="AB11" s="19"/>
    </row>
    <row r="12" spans="1:28" s="20" customFormat="1" ht="18.75" customHeight="1">
      <c r="A12" s="91" t="s">
        <v>117</v>
      </c>
      <c r="B12" s="56">
        <v>1</v>
      </c>
      <c r="C12" s="64">
        <v>4</v>
      </c>
      <c r="D12" s="65">
        <v>19</v>
      </c>
      <c r="E12" s="66">
        <v>38</v>
      </c>
      <c r="F12" s="67"/>
      <c r="G12" s="68"/>
      <c r="H12" s="69"/>
      <c r="I12" s="70"/>
      <c r="J12" s="71"/>
      <c r="K12" s="72"/>
      <c r="L12" s="71"/>
      <c r="M12" s="72"/>
      <c r="N12" s="38">
        <f t="shared" si="4"/>
        <v>19</v>
      </c>
      <c r="O12" s="39">
        <f t="shared" si="4"/>
        <v>38</v>
      </c>
      <c r="P12" s="41">
        <f t="shared" si="6"/>
        <v>57</v>
      </c>
      <c r="Q12" s="15">
        <f t="shared" si="0"/>
        <v>8000</v>
      </c>
      <c r="R12" s="16">
        <f t="shared" si="1"/>
        <v>57000</v>
      </c>
      <c r="S12" s="22">
        <f t="shared" si="7"/>
        <v>65000</v>
      </c>
      <c r="T12" s="17">
        <f t="shared" si="2"/>
        <v>0</v>
      </c>
      <c r="U12" s="22">
        <f t="shared" si="8"/>
        <v>65000</v>
      </c>
      <c r="V12" s="17">
        <f t="shared" si="5"/>
        <v>0</v>
      </c>
      <c r="W12" s="17">
        <f t="shared" si="9"/>
        <v>0</v>
      </c>
      <c r="X12" s="17">
        <f t="shared" si="3"/>
        <v>39900</v>
      </c>
      <c r="Y12" s="17"/>
      <c r="Z12" s="22">
        <f t="shared" si="10"/>
        <v>39900</v>
      </c>
      <c r="AA12" s="22">
        <f t="shared" si="11"/>
        <v>104900</v>
      </c>
      <c r="AB12" s="19"/>
    </row>
    <row r="13" spans="1:28" s="20" customFormat="1" ht="18.75" customHeight="1">
      <c r="A13" s="91" t="s">
        <v>118</v>
      </c>
      <c r="B13" s="56">
        <v>1</v>
      </c>
      <c r="C13" s="64">
        <v>4</v>
      </c>
      <c r="D13" s="65">
        <v>41</v>
      </c>
      <c r="E13" s="66">
        <v>45</v>
      </c>
      <c r="F13" s="67"/>
      <c r="G13" s="68"/>
      <c r="H13" s="69"/>
      <c r="I13" s="70"/>
      <c r="J13" s="71"/>
      <c r="K13" s="72"/>
      <c r="L13" s="71"/>
      <c r="M13" s="72"/>
      <c r="N13" s="38">
        <f t="shared" si="4"/>
        <v>41</v>
      </c>
      <c r="O13" s="39">
        <f t="shared" si="4"/>
        <v>45</v>
      </c>
      <c r="P13" s="41">
        <f t="shared" si="6"/>
        <v>86</v>
      </c>
      <c r="Q13" s="15">
        <f t="shared" si="0"/>
        <v>8000</v>
      </c>
      <c r="R13" s="16">
        <f t="shared" si="1"/>
        <v>86000</v>
      </c>
      <c r="S13" s="22">
        <f t="shared" si="7"/>
        <v>94000</v>
      </c>
      <c r="T13" s="17">
        <f t="shared" si="2"/>
        <v>0</v>
      </c>
      <c r="U13" s="22">
        <f t="shared" si="8"/>
        <v>94000</v>
      </c>
      <c r="V13" s="17">
        <f t="shared" si="5"/>
        <v>0</v>
      </c>
      <c r="W13" s="17">
        <f t="shared" si="9"/>
        <v>0</v>
      </c>
      <c r="X13" s="17">
        <f t="shared" si="3"/>
        <v>60200</v>
      </c>
      <c r="Y13" s="17"/>
      <c r="Z13" s="22">
        <f t="shared" si="10"/>
        <v>60200</v>
      </c>
      <c r="AA13" s="22">
        <f t="shared" si="11"/>
        <v>154200</v>
      </c>
      <c r="AB13" s="19"/>
    </row>
    <row r="14" spans="1:28" s="20" customFormat="1" ht="18.75" customHeight="1">
      <c r="A14" s="91" t="s">
        <v>119</v>
      </c>
      <c r="B14" s="56">
        <v>1</v>
      </c>
      <c r="C14" s="64">
        <v>2</v>
      </c>
      <c r="D14" s="72">
        <v>11</v>
      </c>
      <c r="E14" s="70">
        <v>4</v>
      </c>
      <c r="F14" s="71"/>
      <c r="G14" s="73"/>
      <c r="H14" s="74"/>
      <c r="I14" s="75"/>
      <c r="J14" s="76"/>
      <c r="K14" s="77"/>
      <c r="L14" s="76"/>
      <c r="M14" s="77"/>
      <c r="N14" s="38">
        <f t="shared" si="4"/>
        <v>11</v>
      </c>
      <c r="O14" s="39">
        <f t="shared" si="4"/>
        <v>4</v>
      </c>
      <c r="P14" s="41">
        <f t="shared" si="6"/>
        <v>15</v>
      </c>
      <c r="Q14" s="15">
        <f t="shared" si="0"/>
        <v>4000</v>
      </c>
      <c r="R14" s="16">
        <f t="shared" si="1"/>
        <v>15000</v>
      </c>
      <c r="S14" s="22">
        <f t="shared" si="7"/>
        <v>19000</v>
      </c>
      <c r="T14" s="17">
        <f t="shared" si="2"/>
        <v>0</v>
      </c>
      <c r="U14" s="22">
        <f t="shared" si="8"/>
        <v>19000</v>
      </c>
      <c r="V14" s="17">
        <f t="shared" si="5"/>
        <v>0</v>
      </c>
      <c r="W14" s="17">
        <f t="shared" si="9"/>
        <v>0</v>
      </c>
      <c r="X14" s="17">
        <f t="shared" si="3"/>
        <v>10500</v>
      </c>
      <c r="Y14" s="17"/>
      <c r="Z14" s="22">
        <f t="shared" si="10"/>
        <v>10500</v>
      </c>
      <c r="AA14" s="22">
        <f t="shared" si="11"/>
        <v>29500</v>
      </c>
      <c r="AB14" s="19"/>
    </row>
    <row r="15" spans="1:28" s="20" customFormat="1" ht="18.75" customHeight="1">
      <c r="A15" s="91" t="s">
        <v>120</v>
      </c>
      <c r="B15" s="56">
        <v>1</v>
      </c>
      <c r="C15" s="64">
        <v>4</v>
      </c>
      <c r="D15" s="72">
        <v>7</v>
      </c>
      <c r="E15" s="70">
        <v>11</v>
      </c>
      <c r="F15" s="71"/>
      <c r="G15" s="73"/>
      <c r="H15" s="74"/>
      <c r="I15" s="75"/>
      <c r="J15" s="76"/>
      <c r="K15" s="77"/>
      <c r="L15" s="76"/>
      <c r="M15" s="77"/>
      <c r="N15" s="38">
        <f t="shared" si="4"/>
        <v>7</v>
      </c>
      <c r="O15" s="39">
        <f t="shared" si="4"/>
        <v>11</v>
      </c>
      <c r="P15" s="41">
        <f t="shared" si="6"/>
        <v>18</v>
      </c>
      <c r="Q15" s="15">
        <f t="shared" si="0"/>
        <v>8000</v>
      </c>
      <c r="R15" s="16">
        <f t="shared" si="1"/>
        <v>18000</v>
      </c>
      <c r="S15" s="22">
        <f t="shared" si="7"/>
        <v>26000</v>
      </c>
      <c r="T15" s="17">
        <f t="shared" si="2"/>
        <v>0</v>
      </c>
      <c r="U15" s="22">
        <f t="shared" si="8"/>
        <v>26000</v>
      </c>
      <c r="V15" s="17">
        <f t="shared" si="5"/>
        <v>0</v>
      </c>
      <c r="W15" s="17">
        <f t="shared" si="9"/>
        <v>0</v>
      </c>
      <c r="X15" s="17">
        <f t="shared" si="3"/>
        <v>12600</v>
      </c>
      <c r="Y15" s="17"/>
      <c r="Z15" s="22">
        <f t="shared" si="10"/>
        <v>12600</v>
      </c>
      <c r="AA15" s="22">
        <f t="shared" si="11"/>
        <v>38600</v>
      </c>
      <c r="AB15" s="19"/>
    </row>
    <row r="16" spans="1:28" s="20" customFormat="1" ht="18.75" customHeight="1">
      <c r="A16" s="93" t="s">
        <v>121</v>
      </c>
      <c r="B16" s="94">
        <v>1</v>
      </c>
      <c r="C16" s="95">
        <v>5</v>
      </c>
      <c r="D16" s="96">
        <v>38</v>
      </c>
      <c r="E16" s="97">
        <v>73</v>
      </c>
      <c r="F16" s="98"/>
      <c r="G16" s="99"/>
      <c r="H16" s="100"/>
      <c r="I16" s="101"/>
      <c r="J16" s="102"/>
      <c r="K16" s="103"/>
      <c r="L16" s="102"/>
      <c r="M16" s="103"/>
      <c r="N16" s="38">
        <f t="shared" si="4"/>
        <v>38</v>
      </c>
      <c r="O16" s="39">
        <f t="shared" si="4"/>
        <v>73</v>
      </c>
      <c r="P16" s="41">
        <f t="shared" si="6"/>
        <v>111</v>
      </c>
      <c r="Q16" s="15">
        <f t="shared" si="0"/>
        <v>10000</v>
      </c>
      <c r="R16" s="16">
        <f t="shared" si="1"/>
        <v>111000</v>
      </c>
      <c r="S16" s="22">
        <f t="shared" si="7"/>
        <v>121000</v>
      </c>
      <c r="T16" s="17">
        <f t="shared" si="2"/>
        <v>0</v>
      </c>
      <c r="U16" s="22">
        <f t="shared" si="8"/>
        <v>121000</v>
      </c>
      <c r="V16" s="17">
        <f t="shared" si="5"/>
        <v>0</v>
      </c>
      <c r="W16" s="17">
        <f t="shared" si="9"/>
        <v>0</v>
      </c>
      <c r="X16" s="17"/>
      <c r="Y16" s="17">
        <f t="shared" si="9"/>
        <v>2500</v>
      </c>
      <c r="Z16" s="22">
        <f t="shared" si="10"/>
        <v>2500</v>
      </c>
      <c r="AA16" s="22">
        <f t="shared" si="11"/>
        <v>123500</v>
      </c>
      <c r="AB16" s="19"/>
    </row>
    <row r="17" spans="1:28" s="20" customFormat="1" ht="18.75" customHeight="1">
      <c r="A17" s="93" t="s">
        <v>122</v>
      </c>
      <c r="B17" s="94">
        <v>1</v>
      </c>
      <c r="C17" s="95">
        <v>3</v>
      </c>
      <c r="D17" s="96">
        <v>15</v>
      </c>
      <c r="E17" s="97">
        <v>21</v>
      </c>
      <c r="F17" s="98"/>
      <c r="G17" s="99"/>
      <c r="H17" s="100"/>
      <c r="I17" s="101"/>
      <c r="J17" s="102"/>
      <c r="K17" s="103"/>
      <c r="L17" s="102"/>
      <c r="M17" s="103"/>
      <c r="N17" s="38">
        <f t="shared" si="4"/>
        <v>15</v>
      </c>
      <c r="O17" s="39">
        <f t="shared" si="4"/>
        <v>21</v>
      </c>
      <c r="P17" s="41">
        <f t="shared" si="6"/>
        <v>36</v>
      </c>
      <c r="Q17" s="15">
        <f t="shared" si="0"/>
        <v>6000</v>
      </c>
      <c r="R17" s="16">
        <f t="shared" si="1"/>
        <v>36000</v>
      </c>
      <c r="S17" s="22">
        <f t="shared" si="7"/>
        <v>42000</v>
      </c>
      <c r="T17" s="17">
        <f t="shared" si="2"/>
        <v>0</v>
      </c>
      <c r="U17" s="22">
        <f t="shared" si="8"/>
        <v>42000</v>
      </c>
      <c r="V17" s="17">
        <f t="shared" si="5"/>
        <v>0</v>
      </c>
      <c r="W17" s="17">
        <f t="shared" si="9"/>
        <v>0</v>
      </c>
      <c r="X17" s="17"/>
      <c r="Y17" s="17">
        <f t="shared" si="9"/>
        <v>1500</v>
      </c>
      <c r="Z17" s="22">
        <f t="shared" si="10"/>
        <v>1500</v>
      </c>
      <c r="AA17" s="22">
        <f t="shared" si="11"/>
        <v>43500</v>
      </c>
      <c r="AB17" s="19"/>
    </row>
    <row r="18" spans="1:28" s="20" customFormat="1" ht="18.75" customHeight="1">
      <c r="A18" s="93" t="s">
        <v>123</v>
      </c>
      <c r="B18" s="94">
        <v>1</v>
      </c>
      <c r="C18" s="95">
        <v>1</v>
      </c>
      <c r="D18" s="96">
        <v>6</v>
      </c>
      <c r="E18" s="97">
        <v>1</v>
      </c>
      <c r="F18" s="98"/>
      <c r="G18" s="99"/>
      <c r="H18" s="100"/>
      <c r="I18" s="101"/>
      <c r="J18" s="102"/>
      <c r="K18" s="103"/>
      <c r="L18" s="102"/>
      <c r="M18" s="103"/>
      <c r="N18" s="38">
        <f t="shared" si="4"/>
        <v>6</v>
      </c>
      <c r="O18" s="39">
        <f t="shared" si="4"/>
        <v>1</v>
      </c>
      <c r="P18" s="41">
        <f t="shared" si="6"/>
        <v>7</v>
      </c>
      <c r="Q18" s="15">
        <f t="shared" si="0"/>
        <v>2000</v>
      </c>
      <c r="R18" s="16">
        <f t="shared" si="1"/>
        <v>7000</v>
      </c>
      <c r="S18" s="22">
        <f t="shared" si="7"/>
        <v>9000</v>
      </c>
      <c r="T18" s="17">
        <f t="shared" si="2"/>
        <v>0</v>
      </c>
      <c r="U18" s="22">
        <f t="shared" si="8"/>
        <v>9000</v>
      </c>
      <c r="V18" s="17">
        <f t="shared" si="5"/>
        <v>0</v>
      </c>
      <c r="W18" s="17">
        <f t="shared" si="9"/>
        <v>0</v>
      </c>
      <c r="X18" s="17"/>
      <c r="Y18" s="17">
        <f t="shared" si="9"/>
        <v>500</v>
      </c>
      <c r="Z18" s="22">
        <f t="shared" si="10"/>
        <v>500</v>
      </c>
      <c r="AA18" s="22">
        <f t="shared" si="11"/>
        <v>9500</v>
      </c>
      <c r="AB18" s="19"/>
    </row>
    <row r="19" spans="1:28" s="20" customFormat="1" ht="18.75" customHeight="1">
      <c r="A19" s="93" t="s">
        <v>124</v>
      </c>
      <c r="B19" s="94">
        <v>1</v>
      </c>
      <c r="C19" s="95">
        <v>4</v>
      </c>
      <c r="D19" s="96">
        <v>12</v>
      </c>
      <c r="E19" s="97">
        <v>43</v>
      </c>
      <c r="F19" s="98"/>
      <c r="G19" s="99"/>
      <c r="H19" s="100"/>
      <c r="I19" s="101"/>
      <c r="J19" s="102"/>
      <c r="K19" s="103"/>
      <c r="L19" s="102"/>
      <c r="M19" s="103"/>
      <c r="N19" s="38">
        <f t="shared" si="4"/>
        <v>12</v>
      </c>
      <c r="O19" s="39">
        <f t="shared" si="4"/>
        <v>43</v>
      </c>
      <c r="P19" s="41">
        <f t="shared" si="6"/>
        <v>55</v>
      </c>
      <c r="Q19" s="15">
        <f t="shared" si="0"/>
        <v>8000</v>
      </c>
      <c r="R19" s="16">
        <f t="shared" si="1"/>
        <v>55000</v>
      </c>
      <c r="S19" s="22">
        <f t="shared" si="7"/>
        <v>63000</v>
      </c>
      <c r="T19" s="17">
        <f t="shared" si="2"/>
        <v>0</v>
      </c>
      <c r="U19" s="22">
        <f t="shared" si="8"/>
        <v>63000</v>
      </c>
      <c r="V19" s="17">
        <f t="shared" si="5"/>
        <v>0</v>
      </c>
      <c r="W19" s="17">
        <f t="shared" si="9"/>
        <v>0</v>
      </c>
      <c r="X19" s="17"/>
      <c r="Y19" s="17">
        <f t="shared" si="9"/>
        <v>2000</v>
      </c>
      <c r="Z19" s="22">
        <f t="shared" si="10"/>
        <v>2000</v>
      </c>
      <c r="AA19" s="22">
        <f t="shared" si="11"/>
        <v>65000</v>
      </c>
      <c r="AB19" s="19"/>
    </row>
    <row r="20" spans="1:28" s="20" customFormat="1" ht="18.75" customHeight="1">
      <c r="A20" s="93" t="s">
        <v>125</v>
      </c>
      <c r="B20" s="94">
        <v>1</v>
      </c>
      <c r="C20" s="95">
        <v>1</v>
      </c>
      <c r="D20" s="96">
        <v>7</v>
      </c>
      <c r="E20" s="97">
        <v>3</v>
      </c>
      <c r="F20" s="98"/>
      <c r="G20" s="99"/>
      <c r="H20" s="100"/>
      <c r="I20" s="101"/>
      <c r="J20" s="102"/>
      <c r="K20" s="103"/>
      <c r="L20" s="102"/>
      <c r="M20" s="103"/>
      <c r="N20" s="38">
        <f t="shared" si="4"/>
        <v>7</v>
      </c>
      <c r="O20" s="39">
        <f t="shared" si="4"/>
        <v>3</v>
      </c>
      <c r="P20" s="41">
        <f t="shared" si="6"/>
        <v>10</v>
      </c>
      <c r="Q20" s="15">
        <f t="shared" si="0"/>
        <v>2000</v>
      </c>
      <c r="R20" s="16">
        <f t="shared" si="1"/>
        <v>10000</v>
      </c>
      <c r="S20" s="22">
        <f t="shared" si="7"/>
        <v>12000</v>
      </c>
      <c r="T20" s="17">
        <f t="shared" si="2"/>
        <v>0</v>
      </c>
      <c r="U20" s="22">
        <f t="shared" si="8"/>
        <v>12000</v>
      </c>
      <c r="V20" s="17">
        <f t="shared" si="5"/>
        <v>0</v>
      </c>
      <c r="W20" s="17">
        <f t="shared" si="9"/>
        <v>0</v>
      </c>
      <c r="X20" s="17"/>
      <c r="Y20" s="17">
        <f t="shared" si="9"/>
        <v>500</v>
      </c>
      <c r="Z20" s="22">
        <f t="shared" si="10"/>
        <v>500</v>
      </c>
      <c r="AA20" s="22">
        <f t="shared" si="11"/>
        <v>12500</v>
      </c>
      <c r="AB20" s="19"/>
    </row>
    <row r="21" spans="1:28" s="20" customFormat="1" ht="18.75" customHeight="1">
      <c r="A21" s="93" t="s">
        <v>126</v>
      </c>
      <c r="B21" s="94">
        <v>1</v>
      </c>
      <c r="C21" s="95">
        <v>5</v>
      </c>
      <c r="D21" s="96">
        <v>10</v>
      </c>
      <c r="E21" s="97">
        <v>33</v>
      </c>
      <c r="F21" s="98"/>
      <c r="G21" s="99"/>
      <c r="H21" s="100"/>
      <c r="I21" s="101"/>
      <c r="J21" s="102"/>
      <c r="K21" s="103"/>
      <c r="L21" s="102"/>
      <c r="M21" s="103"/>
      <c r="N21" s="38">
        <f t="shared" si="4"/>
        <v>10</v>
      </c>
      <c r="O21" s="39">
        <f t="shared" si="4"/>
        <v>33</v>
      </c>
      <c r="P21" s="41">
        <f t="shared" si="6"/>
        <v>43</v>
      </c>
      <c r="Q21" s="15">
        <f t="shared" si="0"/>
        <v>10000</v>
      </c>
      <c r="R21" s="16">
        <f t="shared" si="1"/>
        <v>43000</v>
      </c>
      <c r="S21" s="22">
        <f t="shared" si="7"/>
        <v>53000</v>
      </c>
      <c r="T21" s="17">
        <f t="shared" si="2"/>
        <v>0</v>
      </c>
      <c r="U21" s="22">
        <f t="shared" si="8"/>
        <v>53000</v>
      </c>
      <c r="V21" s="17">
        <f t="shared" si="5"/>
        <v>0</v>
      </c>
      <c r="W21" s="17">
        <f t="shared" si="9"/>
        <v>0</v>
      </c>
      <c r="X21" s="17"/>
      <c r="Y21" s="17">
        <f t="shared" si="9"/>
        <v>2500</v>
      </c>
      <c r="Z21" s="22">
        <f t="shared" si="10"/>
        <v>2500</v>
      </c>
      <c r="AA21" s="22">
        <f t="shared" si="11"/>
        <v>55500</v>
      </c>
      <c r="AB21" s="19"/>
    </row>
    <row r="22" spans="1:28" s="20" customFormat="1" ht="18.75" customHeight="1">
      <c r="A22" s="93" t="s">
        <v>127</v>
      </c>
      <c r="B22" s="94">
        <v>1</v>
      </c>
      <c r="C22" s="104">
        <v>3</v>
      </c>
      <c r="D22" s="96">
        <v>9</v>
      </c>
      <c r="E22" s="97">
        <v>16</v>
      </c>
      <c r="F22" s="98"/>
      <c r="G22" s="99"/>
      <c r="H22" s="100"/>
      <c r="I22" s="101"/>
      <c r="J22" s="102"/>
      <c r="K22" s="103"/>
      <c r="L22" s="102"/>
      <c r="M22" s="103"/>
      <c r="N22" s="38">
        <f t="shared" si="4"/>
        <v>9</v>
      </c>
      <c r="O22" s="39">
        <f t="shared" si="4"/>
        <v>16</v>
      </c>
      <c r="P22" s="41">
        <f t="shared" si="6"/>
        <v>25</v>
      </c>
      <c r="Q22" s="15">
        <f t="shared" si="0"/>
        <v>6000</v>
      </c>
      <c r="R22" s="16">
        <f t="shared" si="1"/>
        <v>25000</v>
      </c>
      <c r="S22" s="22">
        <f t="shared" si="7"/>
        <v>31000</v>
      </c>
      <c r="T22" s="17">
        <f t="shared" si="2"/>
        <v>0</v>
      </c>
      <c r="U22" s="22">
        <f t="shared" si="8"/>
        <v>31000</v>
      </c>
      <c r="V22" s="17">
        <f t="shared" si="5"/>
        <v>0</v>
      </c>
      <c r="W22" s="17">
        <f t="shared" si="9"/>
        <v>0</v>
      </c>
      <c r="X22" s="17"/>
      <c r="Y22" s="17">
        <f t="shared" si="9"/>
        <v>1500</v>
      </c>
      <c r="Z22" s="22">
        <f t="shared" si="10"/>
        <v>1500</v>
      </c>
      <c r="AA22" s="22">
        <f t="shared" si="11"/>
        <v>32500</v>
      </c>
      <c r="AB22" s="19"/>
    </row>
    <row r="23" spans="1:28" s="20" customFormat="1" ht="18.75" customHeight="1">
      <c r="A23" s="93" t="s">
        <v>128</v>
      </c>
      <c r="B23" s="94">
        <v>1</v>
      </c>
      <c r="C23" s="104">
        <v>2</v>
      </c>
      <c r="D23" s="96">
        <v>6</v>
      </c>
      <c r="E23" s="97">
        <v>10</v>
      </c>
      <c r="F23" s="98"/>
      <c r="G23" s="99"/>
      <c r="H23" s="100"/>
      <c r="I23" s="101"/>
      <c r="J23" s="102"/>
      <c r="K23" s="103"/>
      <c r="L23" s="102"/>
      <c r="M23" s="103"/>
      <c r="N23" s="38">
        <f t="shared" si="4"/>
        <v>6</v>
      </c>
      <c r="O23" s="39">
        <f t="shared" si="4"/>
        <v>10</v>
      </c>
      <c r="P23" s="41">
        <f t="shared" si="6"/>
        <v>16</v>
      </c>
      <c r="Q23" s="15">
        <f t="shared" si="0"/>
        <v>4000</v>
      </c>
      <c r="R23" s="16">
        <f t="shared" si="1"/>
        <v>16000</v>
      </c>
      <c r="S23" s="22">
        <f t="shared" si="7"/>
        <v>20000</v>
      </c>
      <c r="T23" s="17">
        <f t="shared" si="2"/>
        <v>0</v>
      </c>
      <c r="U23" s="22">
        <f t="shared" si="8"/>
        <v>20000</v>
      </c>
      <c r="V23" s="17">
        <f t="shared" si="5"/>
        <v>0</v>
      </c>
      <c r="W23" s="17">
        <f t="shared" si="9"/>
        <v>0</v>
      </c>
      <c r="X23" s="17"/>
      <c r="Y23" s="17">
        <f t="shared" si="9"/>
        <v>1000</v>
      </c>
      <c r="Z23" s="22">
        <f t="shared" si="10"/>
        <v>1000</v>
      </c>
      <c r="AA23" s="22">
        <f t="shared" si="11"/>
        <v>21000</v>
      </c>
      <c r="AB23" s="19"/>
    </row>
    <row r="24" spans="1:28" s="20" customFormat="1" ht="18.75" customHeight="1">
      <c r="A24" s="93" t="s">
        <v>129</v>
      </c>
      <c r="B24" s="94">
        <v>1</v>
      </c>
      <c r="C24" s="104">
        <v>5</v>
      </c>
      <c r="D24" s="96">
        <v>11</v>
      </c>
      <c r="E24" s="97">
        <v>39</v>
      </c>
      <c r="F24" s="98"/>
      <c r="G24" s="99"/>
      <c r="H24" s="100"/>
      <c r="I24" s="101"/>
      <c r="J24" s="102"/>
      <c r="K24" s="103"/>
      <c r="L24" s="102"/>
      <c r="M24" s="103"/>
      <c r="N24" s="38">
        <f t="shared" si="4"/>
        <v>11</v>
      </c>
      <c r="O24" s="39">
        <f t="shared" si="4"/>
        <v>39</v>
      </c>
      <c r="P24" s="41">
        <f t="shared" si="6"/>
        <v>50</v>
      </c>
      <c r="Q24" s="15">
        <f t="shared" si="0"/>
        <v>10000</v>
      </c>
      <c r="R24" s="16">
        <f t="shared" si="1"/>
        <v>50000</v>
      </c>
      <c r="S24" s="22">
        <f t="shared" si="7"/>
        <v>60000</v>
      </c>
      <c r="T24" s="17">
        <f t="shared" si="2"/>
        <v>0</v>
      </c>
      <c r="U24" s="22">
        <f t="shared" si="8"/>
        <v>60000</v>
      </c>
      <c r="V24" s="17">
        <f t="shared" si="5"/>
        <v>0</v>
      </c>
      <c r="W24" s="17">
        <f t="shared" si="9"/>
        <v>0</v>
      </c>
      <c r="X24" s="17"/>
      <c r="Y24" s="17">
        <f t="shared" si="9"/>
        <v>2500</v>
      </c>
      <c r="Z24" s="22">
        <f t="shared" si="10"/>
        <v>2500</v>
      </c>
      <c r="AA24" s="22">
        <f t="shared" si="11"/>
        <v>62500</v>
      </c>
      <c r="AB24" s="19"/>
    </row>
    <row r="25" spans="1:28" s="20" customFormat="1" ht="18.75" customHeight="1">
      <c r="A25" s="93" t="s">
        <v>130</v>
      </c>
      <c r="B25" s="94">
        <v>1</v>
      </c>
      <c r="C25" s="104">
        <v>3</v>
      </c>
      <c r="D25" s="96">
        <v>16</v>
      </c>
      <c r="E25" s="97">
        <v>22</v>
      </c>
      <c r="F25" s="98"/>
      <c r="G25" s="99"/>
      <c r="H25" s="100"/>
      <c r="I25" s="101"/>
      <c r="J25" s="102"/>
      <c r="K25" s="103"/>
      <c r="L25" s="102"/>
      <c r="M25" s="103"/>
      <c r="N25" s="38">
        <f t="shared" si="4"/>
        <v>16</v>
      </c>
      <c r="O25" s="39">
        <f t="shared" si="4"/>
        <v>22</v>
      </c>
      <c r="P25" s="41">
        <f t="shared" si="6"/>
        <v>38</v>
      </c>
      <c r="Q25" s="15">
        <f t="shared" si="0"/>
        <v>6000</v>
      </c>
      <c r="R25" s="16">
        <f t="shared" si="1"/>
        <v>38000</v>
      </c>
      <c r="S25" s="22">
        <f t="shared" si="7"/>
        <v>44000</v>
      </c>
      <c r="T25" s="17">
        <f t="shared" si="2"/>
        <v>0</v>
      </c>
      <c r="U25" s="22">
        <f t="shared" si="8"/>
        <v>44000</v>
      </c>
      <c r="V25" s="17">
        <f t="shared" si="5"/>
        <v>0</v>
      </c>
      <c r="W25" s="17">
        <f t="shared" si="9"/>
        <v>0</v>
      </c>
      <c r="X25" s="17"/>
      <c r="Y25" s="17">
        <f t="shared" si="9"/>
        <v>1500</v>
      </c>
      <c r="Z25" s="22">
        <f t="shared" si="10"/>
        <v>1500</v>
      </c>
      <c r="AA25" s="22">
        <f t="shared" si="11"/>
        <v>45500</v>
      </c>
      <c r="AB25" s="19"/>
    </row>
    <row r="26" spans="1:28" s="20" customFormat="1" ht="18.75" customHeight="1">
      <c r="A26" s="91"/>
      <c r="B26" s="56"/>
      <c r="C26" s="78"/>
      <c r="D26" s="72"/>
      <c r="E26" s="70"/>
      <c r="F26" s="71"/>
      <c r="G26" s="73"/>
      <c r="H26" s="74"/>
      <c r="I26" s="75"/>
      <c r="J26" s="76"/>
      <c r="K26" s="77"/>
      <c r="L26" s="76"/>
      <c r="M26" s="77"/>
      <c r="N26" s="38">
        <f t="shared" si="4"/>
        <v>0</v>
      </c>
      <c r="O26" s="39">
        <f t="shared" si="4"/>
        <v>0</v>
      </c>
      <c r="P26" s="41">
        <f t="shared" si="6"/>
        <v>0</v>
      </c>
      <c r="Q26" s="15">
        <f t="shared" si="0"/>
        <v>0</v>
      </c>
      <c r="R26" s="16">
        <f t="shared" si="1"/>
        <v>0</v>
      </c>
      <c r="S26" s="22">
        <f t="shared" si="7"/>
        <v>0</v>
      </c>
      <c r="T26" s="17">
        <f t="shared" si="2"/>
        <v>0</v>
      </c>
      <c r="U26" s="22">
        <f t="shared" si="8"/>
        <v>0</v>
      </c>
      <c r="V26" s="17">
        <f t="shared" si="5"/>
        <v>0</v>
      </c>
      <c r="W26" s="17">
        <f t="shared" si="9"/>
        <v>0</v>
      </c>
      <c r="X26" s="17"/>
      <c r="Y26" s="17">
        <f t="shared" si="9"/>
        <v>0</v>
      </c>
      <c r="Z26" s="22">
        <f t="shared" si="10"/>
        <v>0</v>
      </c>
      <c r="AA26" s="22">
        <f t="shared" si="11"/>
        <v>0</v>
      </c>
      <c r="AB26" s="19"/>
    </row>
    <row r="27" spans="1:28" s="20" customFormat="1" ht="18.75" customHeight="1">
      <c r="A27" s="91"/>
      <c r="B27" s="56"/>
      <c r="C27" s="78"/>
      <c r="D27" s="72"/>
      <c r="E27" s="70"/>
      <c r="F27" s="71"/>
      <c r="G27" s="73"/>
      <c r="H27" s="74"/>
      <c r="I27" s="75"/>
      <c r="J27" s="76"/>
      <c r="K27" s="77"/>
      <c r="L27" s="76"/>
      <c r="M27" s="77"/>
      <c r="N27" s="38">
        <f t="shared" si="4"/>
        <v>0</v>
      </c>
      <c r="O27" s="39">
        <f t="shared" si="4"/>
        <v>0</v>
      </c>
      <c r="P27" s="41">
        <f t="shared" si="6"/>
        <v>0</v>
      </c>
      <c r="Q27" s="15">
        <f t="shared" si="0"/>
        <v>0</v>
      </c>
      <c r="R27" s="16">
        <f t="shared" si="1"/>
        <v>0</v>
      </c>
      <c r="S27" s="22">
        <f t="shared" si="7"/>
        <v>0</v>
      </c>
      <c r="T27" s="17">
        <f t="shared" si="2"/>
        <v>0</v>
      </c>
      <c r="U27" s="22">
        <f t="shared" si="8"/>
        <v>0</v>
      </c>
      <c r="V27" s="17">
        <f t="shared" si="5"/>
        <v>0</v>
      </c>
      <c r="W27" s="17">
        <f t="shared" si="9"/>
        <v>0</v>
      </c>
      <c r="X27" s="17"/>
      <c r="Y27" s="17">
        <f t="shared" si="9"/>
        <v>0</v>
      </c>
      <c r="Z27" s="22">
        <f t="shared" si="10"/>
        <v>0</v>
      </c>
      <c r="AA27" s="22">
        <f t="shared" si="11"/>
        <v>0</v>
      </c>
      <c r="AB27" s="19"/>
    </row>
    <row r="28" spans="1:28" s="20" customFormat="1" ht="18.75" customHeight="1">
      <c r="A28" s="91"/>
      <c r="B28" s="56"/>
      <c r="C28" s="78"/>
      <c r="D28" s="72"/>
      <c r="E28" s="70"/>
      <c r="F28" s="71"/>
      <c r="G28" s="73"/>
      <c r="H28" s="74"/>
      <c r="I28" s="75"/>
      <c r="J28" s="76"/>
      <c r="K28" s="77"/>
      <c r="L28" s="76"/>
      <c r="M28" s="77"/>
      <c r="N28" s="38">
        <f t="shared" si="4"/>
        <v>0</v>
      </c>
      <c r="O28" s="39">
        <f t="shared" si="4"/>
        <v>0</v>
      </c>
      <c r="P28" s="41">
        <f t="shared" si="6"/>
        <v>0</v>
      </c>
      <c r="Q28" s="15">
        <f t="shared" si="0"/>
        <v>0</v>
      </c>
      <c r="R28" s="16">
        <f t="shared" si="1"/>
        <v>0</v>
      </c>
      <c r="S28" s="22">
        <f t="shared" si="7"/>
        <v>0</v>
      </c>
      <c r="T28" s="17">
        <f t="shared" si="2"/>
        <v>0</v>
      </c>
      <c r="U28" s="22">
        <f t="shared" si="8"/>
        <v>0</v>
      </c>
      <c r="V28" s="17">
        <f t="shared" si="5"/>
        <v>0</v>
      </c>
      <c r="W28" s="17">
        <f t="shared" si="9"/>
        <v>0</v>
      </c>
      <c r="X28" s="17"/>
      <c r="Y28" s="17">
        <f t="shared" si="9"/>
        <v>0</v>
      </c>
      <c r="Z28" s="22">
        <f t="shared" si="10"/>
        <v>0</v>
      </c>
      <c r="AA28" s="22">
        <f t="shared" si="11"/>
        <v>0</v>
      </c>
      <c r="AB28" s="19"/>
    </row>
    <row r="29" spans="1:28" s="20" customFormat="1" ht="18.75" customHeight="1">
      <c r="A29" s="91"/>
      <c r="B29" s="56"/>
      <c r="C29" s="78"/>
      <c r="D29" s="72"/>
      <c r="E29" s="70"/>
      <c r="F29" s="71"/>
      <c r="G29" s="73"/>
      <c r="H29" s="74"/>
      <c r="I29" s="75"/>
      <c r="J29" s="76"/>
      <c r="K29" s="77"/>
      <c r="L29" s="76"/>
      <c r="M29" s="77"/>
      <c r="N29" s="38">
        <f t="shared" si="4"/>
        <v>0</v>
      </c>
      <c r="O29" s="39">
        <f t="shared" si="4"/>
        <v>0</v>
      </c>
      <c r="P29" s="41">
        <f t="shared" si="6"/>
        <v>0</v>
      </c>
      <c r="Q29" s="15">
        <f t="shared" si="0"/>
        <v>0</v>
      </c>
      <c r="R29" s="16">
        <f t="shared" si="1"/>
        <v>0</v>
      </c>
      <c r="S29" s="22">
        <f t="shared" si="7"/>
        <v>0</v>
      </c>
      <c r="T29" s="17">
        <f t="shared" si="2"/>
        <v>0</v>
      </c>
      <c r="U29" s="22">
        <f t="shared" si="8"/>
        <v>0</v>
      </c>
      <c r="V29" s="17">
        <f t="shared" si="5"/>
        <v>0</v>
      </c>
      <c r="W29" s="17">
        <f t="shared" si="9"/>
        <v>0</v>
      </c>
      <c r="X29" s="17"/>
      <c r="Y29" s="17">
        <f t="shared" si="9"/>
        <v>0</v>
      </c>
      <c r="Z29" s="22">
        <f t="shared" si="10"/>
        <v>0</v>
      </c>
      <c r="AA29" s="22">
        <f t="shared" si="11"/>
        <v>0</v>
      </c>
      <c r="AB29" s="19"/>
    </row>
    <row r="30" spans="1:28" s="20" customFormat="1" ht="18.75" customHeight="1">
      <c r="A30" s="91"/>
      <c r="B30" s="56"/>
      <c r="C30" s="78"/>
      <c r="D30" s="72"/>
      <c r="E30" s="70"/>
      <c r="F30" s="71"/>
      <c r="G30" s="73"/>
      <c r="H30" s="74"/>
      <c r="I30" s="75"/>
      <c r="J30" s="76"/>
      <c r="K30" s="77"/>
      <c r="L30" s="76"/>
      <c r="M30" s="77"/>
      <c r="N30" s="38">
        <f t="shared" si="4"/>
        <v>0</v>
      </c>
      <c r="O30" s="39">
        <f t="shared" si="4"/>
        <v>0</v>
      </c>
      <c r="P30" s="41">
        <f t="shared" si="6"/>
        <v>0</v>
      </c>
      <c r="Q30" s="15">
        <f t="shared" si="0"/>
        <v>0</v>
      </c>
      <c r="R30" s="16">
        <f t="shared" si="1"/>
        <v>0</v>
      </c>
      <c r="S30" s="22">
        <f t="shared" si="7"/>
        <v>0</v>
      </c>
      <c r="T30" s="17">
        <f t="shared" si="2"/>
        <v>0</v>
      </c>
      <c r="U30" s="22">
        <f t="shared" si="8"/>
        <v>0</v>
      </c>
      <c r="V30" s="17">
        <f t="shared" si="5"/>
        <v>0</v>
      </c>
      <c r="W30" s="17">
        <f aca="true" t="shared" si="12" ref="W30:Y31">SUM($C30*W$7)</f>
        <v>0</v>
      </c>
      <c r="X30" s="17"/>
      <c r="Y30" s="17">
        <f t="shared" si="12"/>
        <v>0</v>
      </c>
      <c r="Z30" s="22">
        <f t="shared" si="10"/>
        <v>0</v>
      </c>
      <c r="AA30" s="22">
        <f t="shared" si="11"/>
        <v>0</v>
      </c>
      <c r="AB30" s="19"/>
    </row>
    <row r="31" spans="1:28" s="20" customFormat="1" ht="18.75" customHeight="1">
      <c r="A31" s="91"/>
      <c r="B31" s="56"/>
      <c r="C31" s="78"/>
      <c r="D31" s="72"/>
      <c r="E31" s="70"/>
      <c r="F31" s="71"/>
      <c r="G31" s="73"/>
      <c r="H31" s="74"/>
      <c r="I31" s="75"/>
      <c r="J31" s="76"/>
      <c r="K31" s="77"/>
      <c r="L31" s="76"/>
      <c r="M31" s="77"/>
      <c r="N31" s="38">
        <f t="shared" si="4"/>
        <v>0</v>
      </c>
      <c r="O31" s="39">
        <f t="shared" si="4"/>
        <v>0</v>
      </c>
      <c r="P31" s="41">
        <f t="shared" si="6"/>
        <v>0</v>
      </c>
      <c r="Q31" s="15">
        <f t="shared" si="0"/>
        <v>0</v>
      </c>
      <c r="R31" s="16">
        <f t="shared" si="1"/>
        <v>0</v>
      </c>
      <c r="S31" s="22">
        <f t="shared" si="7"/>
        <v>0</v>
      </c>
      <c r="T31" s="17">
        <f t="shared" si="2"/>
        <v>0</v>
      </c>
      <c r="U31" s="22">
        <f t="shared" si="8"/>
        <v>0</v>
      </c>
      <c r="V31" s="17">
        <f t="shared" si="5"/>
        <v>0</v>
      </c>
      <c r="W31" s="17">
        <f>SUM($C31*W$7)</f>
        <v>0</v>
      </c>
      <c r="X31" s="17"/>
      <c r="Y31" s="17">
        <f t="shared" si="12"/>
        <v>0</v>
      </c>
      <c r="Z31" s="22">
        <f t="shared" si="10"/>
        <v>0</v>
      </c>
      <c r="AA31" s="22">
        <f t="shared" si="11"/>
        <v>0</v>
      </c>
      <c r="AB31" s="19"/>
    </row>
    <row r="32" spans="1:28" s="20" customFormat="1" ht="18.75" customHeight="1">
      <c r="A32" s="92"/>
      <c r="B32" s="56"/>
      <c r="C32" s="80"/>
      <c r="D32" s="81"/>
      <c r="E32" s="82"/>
      <c r="F32" s="83"/>
      <c r="G32" s="84"/>
      <c r="H32" s="85"/>
      <c r="I32" s="86"/>
      <c r="J32" s="87"/>
      <c r="K32" s="88"/>
      <c r="L32" s="87"/>
      <c r="M32" s="88"/>
      <c r="N32" s="38">
        <f t="shared" si="4"/>
        <v>0</v>
      </c>
      <c r="O32" s="39">
        <f t="shared" si="4"/>
        <v>0</v>
      </c>
      <c r="P32" s="41">
        <f t="shared" si="6"/>
        <v>0</v>
      </c>
      <c r="Q32" s="15">
        <f t="shared" si="0"/>
        <v>0</v>
      </c>
      <c r="R32" s="16">
        <f t="shared" si="1"/>
        <v>0</v>
      </c>
      <c r="S32" s="22">
        <f t="shared" si="7"/>
        <v>0</v>
      </c>
      <c r="T32" s="17">
        <f t="shared" si="2"/>
        <v>0</v>
      </c>
      <c r="U32" s="22">
        <f t="shared" si="8"/>
        <v>0</v>
      </c>
      <c r="V32" s="17">
        <f t="shared" si="5"/>
        <v>0</v>
      </c>
      <c r="W32" s="17">
        <f>SUM($C32*W$7)</f>
        <v>0</v>
      </c>
      <c r="X32" s="17"/>
      <c r="Y32" s="17">
        <f>SUM($C32*Y$7)</f>
        <v>0</v>
      </c>
      <c r="Z32" s="22">
        <f t="shared" si="10"/>
        <v>0</v>
      </c>
      <c r="AA32" s="22">
        <f t="shared" si="11"/>
        <v>0</v>
      </c>
      <c r="AB32" s="19"/>
    </row>
    <row r="33" spans="1:28" s="20" customFormat="1" ht="20.25" customHeight="1">
      <c r="A33" s="25" t="s">
        <v>21</v>
      </c>
      <c r="B33" s="26">
        <f>COUNTIF(B8:B32,"1")</f>
        <v>18</v>
      </c>
      <c r="C33" s="27">
        <f aca="true" t="shared" si="13" ref="C33:AA33">SUM(C8:C32)</f>
        <v>65</v>
      </c>
      <c r="D33" s="28">
        <f t="shared" si="13"/>
        <v>349</v>
      </c>
      <c r="E33" s="29">
        <f t="shared" si="13"/>
        <v>559</v>
      </c>
      <c r="F33" s="30">
        <f t="shared" si="13"/>
        <v>0</v>
      </c>
      <c r="G33" s="31">
        <f t="shared" si="13"/>
        <v>0</v>
      </c>
      <c r="H33" s="32">
        <f t="shared" si="13"/>
        <v>0</v>
      </c>
      <c r="I33" s="33">
        <f t="shared" si="13"/>
        <v>0</v>
      </c>
      <c r="J33" s="34">
        <f>SUM(J8:J32)</f>
        <v>0</v>
      </c>
      <c r="K33" s="35">
        <f>SUM(K8:K32)</f>
        <v>0</v>
      </c>
      <c r="L33" s="34">
        <f t="shared" si="13"/>
        <v>0</v>
      </c>
      <c r="M33" s="35">
        <f t="shared" si="13"/>
        <v>0</v>
      </c>
      <c r="N33" s="34">
        <f t="shared" si="13"/>
        <v>349</v>
      </c>
      <c r="O33" s="33">
        <f t="shared" si="13"/>
        <v>559</v>
      </c>
      <c r="P33" s="36">
        <f>SUM(P8:P32)</f>
        <v>908</v>
      </c>
      <c r="Q33" s="37">
        <f t="shared" si="13"/>
        <v>130000</v>
      </c>
      <c r="R33" s="28">
        <f t="shared" si="13"/>
        <v>908000</v>
      </c>
      <c r="S33" s="23">
        <f t="shared" si="13"/>
        <v>1038000</v>
      </c>
      <c r="T33" s="23">
        <f t="shared" si="13"/>
        <v>0</v>
      </c>
      <c r="U33" s="23">
        <f t="shared" si="13"/>
        <v>1038000</v>
      </c>
      <c r="V33" s="23">
        <f t="shared" si="13"/>
        <v>0</v>
      </c>
      <c r="W33" s="23">
        <f t="shared" si="13"/>
        <v>0</v>
      </c>
      <c r="X33" s="23">
        <f t="shared" si="13"/>
        <v>361900</v>
      </c>
      <c r="Y33" s="23">
        <f t="shared" si="13"/>
        <v>16000</v>
      </c>
      <c r="Z33" s="23">
        <f t="shared" si="13"/>
        <v>377900</v>
      </c>
      <c r="AA33" s="23">
        <f t="shared" si="13"/>
        <v>1415900</v>
      </c>
      <c r="AB33" s="19"/>
    </row>
    <row r="34" spans="1:28" ht="17.25" customHeight="1">
      <c r="A34" s="4"/>
      <c r="B34" s="4" t="s">
        <v>33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5">
        <f>SUM(D33:M33)</f>
        <v>908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</sheetData>
  <sheetProtection/>
  <mergeCells count="44">
    <mergeCell ref="V1:W1"/>
    <mergeCell ref="X1:AA1"/>
    <mergeCell ref="S2:T2"/>
    <mergeCell ref="X2:Z2"/>
    <mergeCell ref="A1:B1"/>
    <mergeCell ref="C1:F1"/>
    <mergeCell ref="G1:K1"/>
    <mergeCell ref="L1:U1"/>
    <mergeCell ref="A4:A7"/>
    <mergeCell ref="B4:M4"/>
    <mergeCell ref="N4:P4"/>
    <mergeCell ref="Q4:S4"/>
    <mergeCell ref="N5:N7"/>
    <mergeCell ref="O5:O7"/>
    <mergeCell ref="L6:L7"/>
    <mergeCell ref="M6:M7"/>
    <mergeCell ref="D6:D7"/>
    <mergeCell ref="E6:E7"/>
    <mergeCell ref="V4:Z4"/>
    <mergeCell ref="P5:P7"/>
    <mergeCell ref="W5:W6"/>
    <mergeCell ref="X5:X6"/>
    <mergeCell ref="Q5:Q6"/>
    <mergeCell ref="R5:R6"/>
    <mergeCell ref="S5:S6"/>
    <mergeCell ref="V5:V6"/>
    <mergeCell ref="Y5:Y6"/>
    <mergeCell ref="Z5:Z6"/>
    <mergeCell ref="AA4:AA6"/>
    <mergeCell ref="B5:B7"/>
    <mergeCell ref="C5:C7"/>
    <mergeCell ref="D5:E5"/>
    <mergeCell ref="F5:G5"/>
    <mergeCell ref="H5:I5"/>
    <mergeCell ref="J5:K5"/>
    <mergeCell ref="L5:M5"/>
    <mergeCell ref="J6:J7"/>
    <mergeCell ref="K6:K7"/>
    <mergeCell ref="F6:F7"/>
    <mergeCell ref="G6:G7"/>
    <mergeCell ref="H6:H7"/>
    <mergeCell ref="I6:I7"/>
    <mergeCell ref="T4:T6"/>
    <mergeCell ref="U4:U6"/>
  </mergeCells>
  <printOptions horizontalCentered="1" verticalCentered="1"/>
  <pageMargins left="0.31496062992125984" right="0.1968503937007874" top="0.35433070866141736" bottom="0.1968503937007874" header="0.15748031496062992" footer="0.11811023622047245"/>
  <pageSetup fitToHeight="1" fitToWidth="1" orientation="landscape" paperSize="9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B35"/>
  <sheetViews>
    <sheetView showGridLines="0" showZeros="0" zoomScale="80" zoomScaleNormal="80" zoomScalePageLayoutView="0" workbookViewId="0" topLeftCell="A1">
      <pane xSplit="2" ySplit="7" topLeftCell="C13" activePane="bottomRight" state="frozen"/>
      <selection pane="topLeft" activeCell="G2" sqref="G2"/>
      <selection pane="topRight" activeCell="G2" sqref="G2"/>
      <selection pane="bottomLeft" activeCell="G2" sqref="G2"/>
      <selection pane="bottomRight" activeCell="G2" sqref="G2"/>
    </sheetView>
  </sheetViews>
  <sheetFormatPr defaultColWidth="9.00390625" defaultRowHeight="13.5"/>
  <cols>
    <col min="1" max="1" width="9.125" style="2" customWidth="1"/>
    <col min="2" max="13" width="5.00390625" style="2" customWidth="1"/>
    <col min="14" max="15" width="5.625" style="21" customWidth="1"/>
    <col min="16" max="16" width="6.625" style="21" customWidth="1"/>
    <col min="17" max="27" width="9.875" style="2" customWidth="1"/>
    <col min="28" max="16384" width="9.00390625" style="2" customWidth="1"/>
  </cols>
  <sheetData>
    <row r="1" spans="1:28" s="1" customFormat="1" ht="33" customHeight="1">
      <c r="A1" s="159" t="s">
        <v>13</v>
      </c>
      <c r="B1" s="160"/>
      <c r="C1" s="161">
        <v>42073</v>
      </c>
      <c r="D1" s="162"/>
      <c r="E1" s="162"/>
      <c r="F1" s="163"/>
      <c r="G1" s="164" t="s">
        <v>186</v>
      </c>
      <c r="H1" s="165"/>
      <c r="I1" s="165"/>
      <c r="J1" s="165"/>
      <c r="K1" s="165"/>
      <c r="L1" s="166" t="s">
        <v>34</v>
      </c>
      <c r="M1" s="166"/>
      <c r="N1" s="166"/>
      <c r="O1" s="166"/>
      <c r="P1" s="166"/>
      <c r="Q1" s="166"/>
      <c r="R1" s="166"/>
      <c r="S1" s="166"/>
      <c r="T1" s="166"/>
      <c r="U1" s="166"/>
      <c r="V1" s="167" t="s">
        <v>35</v>
      </c>
      <c r="W1" s="167"/>
      <c r="X1" s="168">
        <v>41250</v>
      </c>
      <c r="Y1" s="168"/>
      <c r="Z1" s="168"/>
      <c r="AA1" s="168"/>
      <c r="AB1" s="3"/>
    </row>
    <row r="2" spans="1:28" s="10" customFormat="1" ht="24.75" customHeight="1">
      <c r="A2" s="6"/>
      <c r="B2" s="51"/>
      <c r="C2" s="8"/>
      <c r="D2" s="52" t="s">
        <v>22</v>
      </c>
      <c r="E2" s="8"/>
      <c r="F2" s="8"/>
      <c r="G2" s="8"/>
      <c r="H2" s="8"/>
      <c r="I2" s="8"/>
      <c r="J2" s="8"/>
      <c r="K2" s="8"/>
      <c r="L2" s="8"/>
      <c r="M2" s="9"/>
      <c r="N2" s="8"/>
      <c r="O2" s="8"/>
      <c r="P2" s="8"/>
      <c r="Q2" s="8"/>
      <c r="R2" s="53" t="s">
        <v>27</v>
      </c>
      <c r="S2" s="136" t="s">
        <v>131</v>
      </c>
      <c r="T2" s="136"/>
      <c r="U2" s="52" t="s">
        <v>28</v>
      </c>
      <c r="V2" s="52"/>
      <c r="W2" s="54" t="s">
        <v>29</v>
      </c>
      <c r="X2" s="137" t="s">
        <v>132</v>
      </c>
      <c r="Y2" s="137"/>
      <c r="Z2" s="137"/>
      <c r="AA2" s="52" t="s">
        <v>30</v>
      </c>
      <c r="AB2" s="8"/>
    </row>
    <row r="3" spans="1:28" s="10" customFormat="1" ht="7.5" customHeight="1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8"/>
      <c r="O3" s="8"/>
      <c r="P3" s="8"/>
      <c r="Q3" s="8"/>
      <c r="S3" s="48"/>
      <c r="T3" s="49"/>
      <c r="U3" s="8"/>
      <c r="V3" s="8"/>
      <c r="W3" s="47"/>
      <c r="X3" s="50"/>
      <c r="Y3" s="50"/>
      <c r="Z3" s="50"/>
      <c r="AA3" s="8"/>
      <c r="AB3" s="8"/>
    </row>
    <row r="4" spans="1:28" s="12" customFormat="1" ht="21" customHeight="1" thickBot="1">
      <c r="A4" s="138" t="s">
        <v>9</v>
      </c>
      <c r="B4" s="141" t="s">
        <v>10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3"/>
      <c r="N4" s="144" t="s">
        <v>0</v>
      </c>
      <c r="O4" s="145"/>
      <c r="P4" s="146"/>
      <c r="Q4" s="147" t="s">
        <v>4</v>
      </c>
      <c r="R4" s="148"/>
      <c r="S4" s="149"/>
      <c r="T4" s="150" t="s">
        <v>19</v>
      </c>
      <c r="U4" s="153" t="s">
        <v>20</v>
      </c>
      <c r="V4" s="147" t="s">
        <v>24</v>
      </c>
      <c r="W4" s="148"/>
      <c r="X4" s="148"/>
      <c r="Y4" s="148"/>
      <c r="Z4" s="149"/>
      <c r="AA4" s="119" t="s">
        <v>25</v>
      </c>
      <c r="AB4" s="11"/>
    </row>
    <row r="5" spans="1:28" s="14" customFormat="1" ht="39" customHeight="1">
      <c r="A5" s="139"/>
      <c r="B5" s="123" t="s">
        <v>32</v>
      </c>
      <c r="C5" s="123" t="s">
        <v>15</v>
      </c>
      <c r="D5" s="126" t="s">
        <v>16</v>
      </c>
      <c r="E5" s="127"/>
      <c r="F5" s="128" t="s">
        <v>17</v>
      </c>
      <c r="G5" s="127"/>
      <c r="H5" s="128" t="s">
        <v>23</v>
      </c>
      <c r="I5" s="129"/>
      <c r="J5" s="128" t="s">
        <v>11</v>
      </c>
      <c r="K5" s="129"/>
      <c r="L5" s="128" t="s">
        <v>12</v>
      </c>
      <c r="M5" s="129"/>
      <c r="N5" s="130" t="s">
        <v>2</v>
      </c>
      <c r="O5" s="133" t="s">
        <v>3</v>
      </c>
      <c r="P5" s="156" t="s">
        <v>31</v>
      </c>
      <c r="Q5" s="115" t="s">
        <v>18</v>
      </c>
      <c r="R5" s="117" t="s">
        <v>14</v>
      </c>
      <c r="S5" s="119" t="s">
        <v>1</v>
      </c>
      <c r="T5" s="151"/>
      <c r="U5" s="154"/>
      <c r="V5" s="121" t="s">
        <v>5</v>
      </c>
      <c r="W5" s="121" t="s">
        <v>6</v>
      </c>
      <c r="X5" s="121" t="s">
        <v>8</v>
      </c>
      <c r="Y5" s="109"/>
      <c r="Z5" s="111" t="s">
        <v>7</v>
      </c>
      <c r="AA5" s="122"/>
      <c r="AB5" s="13"/>
    </row>
    <row r="6" spans="1:28" s="14" customFormat="1" ht="23.25" customHeight="1">
      <c r="A6" s="139"/>
      <c r="B6" s="124"/>
      <c r="C6" s="124"/>
      <c r="D6" s="112" t="s">
        <v>2</v>
      </c>
      <c r="E6" s="107" t="s">
        <v>3</v>
      </c>
      <c r="F6" s="105" t="s">
        <v>2</v>
      </c>
      <c r="G6" s="107" t="s">
        <v>3</v>
      </c>
      <c r="H6" s="105" t="s">
        <v>2</v>
      </c>
      <c r="I6" s="107" t="s">
        <v>3</v>
      </c>
      <c r="J6" s="105" t="s">
        <v>2</v>
      </c>
      <c r="K6" s="107" t="s">
        <v>3</v>
      </c>
      <c r="L6" s="105" t="s">
        <v>2</v>
      </c>
      <c r="M6" s="107" t="s">
        <v>3</v>
      </c>
      <c r="N6" s="131"/>
      <c r="O6" s="134"/>
      <c r="P6" s="157"/>
      <c r="Q6" s="116"/>
      <c r="R6" s="118"/>
      <c r="S6" s="120"/>
      <c r="T6" s="152"/>
      <c r="U6" s="155"/>
      <c r="V6" s="121"/>
      <c r="W6" s="121"/>
      <c r="X6" s="121"/>
      <c r="Y6" s="110"/>
      <c r="Z6" s="111"/>
      <c r="AA6" s="120"/>
      <c r="AB6" s="13"/>
    </row>
    <row r="7" spans="1:28" s="14" customFormat="1" ht="36.75" customHeight="1" thickBot="1">
      <c r="A7" s="140"/>
      <c r="B7" s="125"/>
      <c r="C7" s="125"/>
      <c r="D7" s="113"/>
      <c r="E7" s="114"/>
      <c r="F7" s="106"/>
      <c r="G7" s="108"/>
      <c r="H7" s="106"/>
      <c r="I7" s="108"/>
      <c r="J7" s="106"/>
      <c r="K7" s="108"/>
      <c r="L7" s="106"/>
      <c r="M7" s="108"/>
      <c r="N7" s="132"/>
      <c r="O7" s="135"/>
      <c r="P7" s="158"/>
      <c r="Q7" s="42">
        <v>2000</v>
      </c>
      <c r="R7" s="43">
        <v>1000</v>
      </c>
      <c r="S7" s="44" t="s">
        <v>26</v>
      </c>
      <c r="T7" s="45">
        <v>750</v>
      </c>
      <c r="U7" s="46" t="s">
        <v>26</v>
      </c>
      <c r="V7" s="89">
        <v>20000</v>
      </c>
      <c r="W7" s="90">
        <v>3000</v>
      </c>
      <c r="X7" s="89">
        <v>500</v>
      </c>
      <c r="Y7" s="89"/>
      <c r="Z7" s="46" t="s">
        <v>26</v>
      </c>
      <c r="AA7" s="46" t="s">
        <v>26</v>
      </c>
      <c r="AB7" s="13"/>
    </row>
    <row r="8" spans="1:28" s="20" customFormat="1" ht="18.75" customHeight="1">
      <c r="A8" s="91" t="s">
        <v>133</v>
      </c>
      <c r="B8" s="56">
        <v>1</v>
      </c>
      <c r="C8" s="57">
        <v>5</v>
      </c>
      <c r="D8" s="58">
        <v>9</v>
      </c>
      <c r="E8" s="59">
        <v>29</v>
      </c>
      <c r="F8" s="60"/>
      <c r="G8" s="61"/>
      <c r="H8" s="62"/>
      <c r="I8" s="61"/>
      <c r="J8" s="63"/>
      <c r="K8" s="61"/>
      <c r="L8" s="63"/>
      <c r="M8" s="61"/>
      <c r="N8" s="38">
        <f>D8+F8+H8+J8+L8</f>
        <v>9</v>
      </c>
      <c r="O8" s="39">
        <f>E8+G8+I8+K8+M8</f>
        <v>29</v>
      </c>
      <c r="P8" s="40">
        <f>SUM(N8:O8)</f>
        <v>38</v>
      </c>
      <c r="Q8" s="15">
        <f aca="true" t="shared" si="0" ref="Q8:Q32">SUM(C8*Q$7)</f>
        <v>10000</v>
      </c>
      <c r="R8" s="16">
        <f aca="true" t="shared" si="1" ref="R8:R32">SUM(P8*R$7)</f>
        <v>38000</v>
      </c>
      <c r="S8" s="22">
        <f>SUM(Q8:R8)</f>
        <v>48000</v>
      </c>
      <c r="T8" s="17">
        <f aca="true" t="shared" si="2" ref="T8:T32">SUM(F8:G8,L8:M8)*T$7</f>
        <v>0</v>
      </c>
      <c r="U8" s="22">
        <f>SUM(S8:T8)</f>
        <v>48000</v>
      </c>
      <c r="V8" s="17">
        <f>SUM(B8*V$7)</f>
        <v>20000</v>
      </c>
      <c r="W8" s="17">
        <f aca="true" t="shared" si="3" ref="W8:Y9">SUM($C8*W$7)</f>
        <v>15000</v>
      </c>
      <c r="X8" s="18">
        <f>SUM($P8*X$7)</f>
        <v>19000</v>
      </c>
      <c r="Y8" s="18">
        <f t="shared" si="3"/>
        <v>0</v>
      </c>
      <c r="Z8" s="24">
        <f>SUM(V8:Y8)</f>
        <v>54000</v>
      </c>
      <c r="AA8" s="22">
        <f>U8+Z8</f>
        <v>102000</v>
      </c>
      <c r="AB8" s="19"/>
    </row>
    <row r="9" spans="1:28" s="20" customFormat="1" ht="18.75" customHeight="1">
      <c r="A9" s="91" t="s">
        <v>134</v>
      </c>
      <c r="B9" s="56">
        <v>1</v>
      </c>
      <c r="C9" s="64">
        <v>5</v>
      </c>
      <c r="D9" s="65">
        <v>27</v>
      </c>
      <c r="E9" s="66">
        <v>29</v>
      </c>
      <c r="F9" s="67"/>
      <c r="G9" s="68"/>
      <c r="H9" s="69"/>
      <c r="I9" s="70"/>
      <c r="J9" s="71"/>
      <c r="K9" s="72"/>
      <c r="L9" s="71"/>
      <c r="M9" s="72"/>
      <c r="N9" s="38">
        <f aca="true" t="shared" si="4" ref="N9:O32">D9+F9+H9+J9+L9</f>
        <v>27</v>
      </c>
      <c r="O9" s="39">
        <f t="shared" si="4"/>
        <v>29</v>
      </c>
      <c r="P9" s="41">
        <f>SUM(N9:O9)</f>
        <v>56</v>
      </c>
      <c r="Q9" s="15">
        <f t="shared" si="0"/>
        <v>10000</v>
      </c>
      <c r="R9" s="16">
        <f t="shared" si="1"/>
        <v>56000</v>
      </c>
      <c r="S9" s="22">
        <f>SUM(Q9:R9)</f>
        <v>66000</v>
      </c>
      <c r="T9" s="17">
        <f t="shared" si="2"/>
        <v>0</v>
      </c>
      <c r="U9" s="22">
        <f>SUM(S9:T9)</f>
        <v>66000</v>
      </c>
      <c r="V9" s="17">
        <f aca="true" t="shared" si="5" ref="V9:V32">SUM(B9*V$7)</f>
        <v>20000</v>
      </c>
      <c r="W9" s="17">
        <f t="shared" si="3"/>
        <v>15000</v>
      </c>
      <c r="X9" s="17">
        <f aca="true" t="shared" si="6" ref="X9:X32">SUM($P9*X$7)</f>
        <v>28000</v>
      </c>
      <c r="Y9" s="17">
        <f t="shared" si="3"/>
        <v>0</v>
      </c>
      <c r="Z9" s="22">
        <f>SUM(V9:Y9)</f>
        <v>63000</v>
      </c>
      <c r="AA9" s="22">
        <f>U9+Z9</f>
        <v>129000</v>
      </c>
      <c r="AB9" s="19"/>
    </row>
    <row r="10" spans="1:28" s="20" customFormat="1" ht="18.75" customHeight="1">
      <c r="A10" s="91" t="s">
        <v>135</v>
      </c>
      <c r="B10" s="56">
        <v>1</v>
      </c>
      <c r="C10" s="64">
        <v>5</v>
      </c>
      <c r="D10" s="65">
        <v>20</v>
      </c>
      <c r="E10" s="66">
        <v>40</v>
      </c>
      <c r="F10" s="67"/>
      <c r="G10" s="68"/>
      <c r="H10" s="69"/>
      <c r="I10" s="70"/>
      <c r="J10" s="71"/>
      <c r="K10" s="72"/>
      <c r="L10" s="71"/>
      <c r="M10" s="72"/>
      <c r="N10" s="38">
        <f t="shared" si="4"/>
        <v>20</v>
      </c>
      <c r="O10" s="39">
        <f t="shared" si="4"/>
        <v>40</v>
      </c>
      <c r="P10" s="41">
        <f aca="true" t="shared" si="7" ref="P10:P32">SUM(N10:O10)</f>
        <v>60</v>
      </c>
      <c r="Q10" s="15">
        <f t="shared" si="0"/>
        <v>10000</v>
      </c>
      <c r="R10" s="16">
        <f t="shared" si="1"/>
        <v>60000</v>
      </c>
      <c r="S10" s="22">
        <f aca="true" t="shared" si="8" ref="S10:S32">SUM(Q10:R10)</f>
        <v>70000</v>
      </c>
      <c r="T10" s="17">
        <f t="shared" si="2"/>
        <v>0</v>
      </c>
      <c r="U10" s="22">
        <f aca="true" t="shared" si="9" ref="U10:U32">SUM(S10:T10)</f>
        <v>70000</v>
      </c>
      <c r="V10" s="17">
        <f t="shared" si="5"/>
        <v>20000</v>
      </c>
      <c r="W10" s="17">
        <f aca="true" t="shared" si="10" ref="W10:Y29">SUM($C10*W$7)</f>
        <v>15000</v>
      </c>
      <c r="X10" s="17">
        <f t="shared" si="6"/>
        <v>30000</v>
      </c>
      <c r="Y10" s="17">
        <f t="shared" si="10"/>
        <v>0</v>
      </c>
      <c r="Z10" s="22">
        <f aca="true" t="shared" si="11" ref="Z10:Z32">SUM(V10:Y10)</f>
        <v>65000</v>
      </c>
      <c r="AA10" s="22">
        <f aca="true" t="shared" si="12" ref="AA10:AA32">U10+Z10</f>
        <v>135000</v>
      </c>
      <c r="AB10" s="19"/>
    </row>
    <row r="11" spans="1:28" s="20" customFormat="1" ht="18.75" customHeight="1">
      <c r="A11" s="91" t="s">
        <v>136</v>
      </c>
      <c r="B11" s="56">
        <v>1</v>
      </c>
      <c r="C11" s="64">
        <v>5</v>
      </c>
      <c r="D11" s="65">
        <v>21</v>
      </c>
      <c r="E11" s="66">
        <v>17</v>
      </c>
      <c r="F11" s="67"/>
      <c r="G11" s="68"/>
      <c r="H11" s="69"/>
      <c r="I11" s="70"/>
      <c r="J11" s="71"/>
      <c r="K11" s="72"/>
      <c r="L11" s="71"/>
      <c r="M11" s="72"/>
      <c r="N11" s="38">
        <f t="shared" si="4"/>
        <v>21</v>
      </c>
      <c r="O11" s="39">
        <f t="shared" si="4"/>
        <v>17</v>
      </c>
      <c r="P11" s="41">
        <f t="shared" si="7"/>
        <v>38</v>
      </c>
      <c r="Q11" s="15">
        <f t="shared" si="0"/>
        <v>10000</v>
      </c>
      <c r="R11" s="16">
        <f t="shared" si="1"/>
        <v>38000</v>
      </c>
      <c r="S11" s="22">
        <f t="shared" si="8"/>
        <v>48000</v>
      </c>
      <c r="T11" s="17">
        <f t="shared" si="2"/>
        <v>0</v>
      </c>
      <c r="U11" s="22">
        <f t="shared" si="9"/>
        <v>48000</v>
      </c>
      <c r="V11" s="17">
        <f t="shared" si="5"/>
        <v>20000</v>
      </c>
      <c r="W11" s="17">
        <f t="shared" si="10"/>
        <v>15000</v>
      </c>
      <c r="X11" s="17">
        <f t="shared" si="6"/>
        <v>19000</v>
      </c>
      <c r="Y11" s="17">
        <f t="shared" si="10"/>
        <v>0</v>
      </c>
      <c r="Z11" s="22">
        <f t="shared" si="11"/>
        <v>54000</v>
      </c>
      <c r="AA11" s="22">
        <f t="shared" si="12"/>
        <v>102000</v>
      </c>
      <c r="AB11" s="19"/>
    </row>
    <row r="12" spans="1:28" s="20" customFormat="1" ht="18.75" customHeight="1">
      <c r="A12" s="91" t="s">
        <v>137</v>
      </c>
      <c r="B12" s="56">
        <v>1</v>
      </c>
      <c r="C12" s="64">
        <v>6</v>
      </c>
      <c r="D12" s="65">
        <v>37</v>
      </c>
      <c r="E12" s="66">
        <v>83</v>
      </c>
      <c r="F12" s="67"/>
      <c r="G12" s="68"/>
      <c r="H12" s="69"/>
      <c r="I12" s="70"/>
      <c r="J12" s="71"/>
      <c r="K12" s="72"/>
      <c r="L12" s="71"/>
      <c r="M12" s="72"/>
      <c r="N12" s="38">
        <f t="shared" si="4"/>
        <v>37</v>
      </c>
      <c r="O12" s="39">
        <f t="shared" si="4"/>
        <v>83</v>
      </c>
      <c r="P12" s="41">
        <f t="shared" si="7"/>
        <v>120</v>
      </c>
      <c r="Q12" s="15">
        <f t="shared" si="0"/>
        <v>12000</v>
      </c>
      <c r="R12" s="16">
        <f t="shared" si="1"/>
        <v>120000</v>
      </c>
      <c r="S12" s="22">
        <f t="shared" si="8"/>
        <v>132000</v>
      </c>
      <c r="T12" s="17">
        <f t="shared" si="2"/>
        <v>0</v>
      </c>
      <c r="U12" s="22">
        <f t="shared" si="9"/>
        <v>132000</v>
      </c>
      <c r="V12" s="17">
        <f t="shared" si="5"/>
        <v>20000</v>
      </c>
      <c r="W12" s="17">
        <f t="shared" si="10"/>
        <v>18000</v>
      </c>
      <c r="X12" s="17">
        <f t="shared" si="6"/>
        <v>60000</v>
      </c>
      <c r="Y12" s="17">
        <f t="shared" si="10"/>
        <v>0</v>
      </c>
      <c r="Z12" s="22">
        <f t="shared" si="11"/>
        <v>98000</v>
      </c>
      <c r="AA12" s="22">
        <f t="shared" si="12"/>
        <v>230000</v>
      </c>
      <c r="AB12" s="19"/>
    </row>
    <row r="13" spans="1:28" s="20" customFormat="1" ht="18.75" customHeight="1">
      <c r="A13" s="91" t="s">
        <v>138</v>
      </c>
      <c r="B13" s="56">
        <v>1</v>
      </c>
      <c r="C13" s="64">
        <v>4</v>
      </c>
      <c r="D13" s="65">
        <v>7</v>
      </c>
      <c r="E13" s="66">
        <v>11</v>
      </c>
      <c r="F13" s="67"/>
      <c r="G13" s="68"/>
      <c r="H13" s="69"/>
      <c r="I13" s="70"/>
      <c r="J13" s="71"/>
      <c r="K13" s="72"/>
      <c r="L13" s="71"/>
      <c r="M13" s="72"/>
      <c r="N13" s="38">
        <f t="shared" si="4"/>
        <v>7</v>
      </c>
      <c r="O13" s="39">
        <f t="shared" si="4"/>
        <v>11</v>
      </c>
      <c r="P13" s="41">
        <f t="shared" si="7"/>
        <v>18</v>
      </c>
      <c r="Q13" s="15">
        <f t="shared" si="0"/>
        <v>8000</v>
      </c>
      <c r="R13" s="16">
        <f t="shared" si="1"/>
        <v>18000</v>
      </c>
      <c r="S13" s="22">
        <f t="shared" si="8"/>
        <v>26000</v>
      </c>
      <c r="T13" s="17">
        <f t="shared" si="2"/>
        <v>0</v>
      </c>
      <c r="U13" s="22">
        <f t="shared" si="9"/>
        <v>26000</v>
      </c>
      <c r="V13" s="17">
        <f t="shared" si="5"/>
        <v>20000</v>
      </c>
      <c r="W13" s="17">
        <f t="shared" si="10"/>
        <v>12000</v>
      </c>
      <c r="X13" s="17">
        <f t="shared" si="6"/>
        <v>9000</v>
      </c>
      <c r="Y13" s="17">
        <f t="shared" si="10"/>
        <v>0</v>
      </c>
      <c r="Z13" s="22">
        <f t="shared" si="11"/>
        <v>41000</v>
      </c>
      <c r="AA13" s="22">
        <f t="shared" si="12"/>
        <v>67000</v>
      </c>
      <c r="AB13" s="19"/>
    </row>
    <row r="14" spans="1:28" s="20" customFormat="1" ht="18.75" customHeight="1">
      <c r="A14" s="91" t="s">
        <v>139</v>
      </c>
      <c r="B14" s="56">
        <v>1</v>
      </c>
      <c r="C14" s="64">
        <v>3</v>
      </c>
      <c r="D14" s="72">
        <v>15</v>
      </c>
      <c r="E14" s="70">
        <v>23</v>
      </c>
      <c r="F14" s="71"/>
      <c r="G14" s="73"/>
      <c r="H14" s="74"/>
      <c r="I14" s="75"/>
      <c r="J14" s="76"/>
      <c r="K14" s="77"/>
      <c r="L14" s="76"/>
      <c r="M14" s="77"/>
      <c r="N14" s="38">
        <f t="shared" si="4"/>
        <v>15</v>
      </c>
      <c r="O14" s="39">
        <f t="shared" si="4"/>
        <v>23</v>
      </c>
      <c r="P14" s="41">
        <f t="shared" si="7"/>
        <v>38</v>
      </c>
      <c r="Q14" s="15">
        <f t="shared" si="0"/>
        <v>6000</v>
      </c>
      <c r="R14" s="16">
        <f t="shared" si="1"/>
        <v>38000</v>
      </c>
      <c r="S14" s="22">
        <f t="shared" si="8"/>
        <v>44000</v>
      </c>
      <c r="T14" s="17">
        <f t="shared" si="2"/>
        <v>0</v>
      </c>
      <c r="U14" s="22">
        <f t="shared" si="9"/>
        <v>44000</v>
      </c>
      <c r="V14" s="17">
        <f t="shared" si="5"/>
        <v>20000</v>
      </c>
      <c r="W14" s="17">
        <f t="shared" si="10"/>
        <v>9000</v>
      </c>
      <c r="X14" s="17">
        <f t="shared" si="6"/>
        <v>19000</v>
      </c>
      <c r="Y14" s="17">
        <f t="shared" si="10"/>
        <v>0</v>
      </c>
      <c r="Z14" s="22">
        <f t="shared" si="11"/>
        <v>48000</v>
      </c>
      <c r="AA14" s="22">
        <f t="shared" si="12"/>
        <v>92000</v>
      </c>
      <c r="AB14" s="19"/>
    </row>
    <row r="15" spans="1:28" s="20" customFormat="1" ht="18.75" customHeight="1">
      <c r="A15" s="91" t="s">
        <v>140</v>
      </c>
      <c r="B15" s="56">
        <v>1</v>
      </c>
      <c r="C15" s="64">
        <v>5</v>
      </c>
      <c r="D15" s="72">
        <v>19</v>
      </c>
      <c r="E15" s="70">
        <v>21</v>
      </c>
      <c r="F15" s="71"/>
      <c r="G15" s="73"/>
      <c r="H15" s="74"/>
      <c r="I15" s="75"/>
      <c r="J15" s="76"/>
      <c r="K15" s="77"/>
      <c r="L15" s="76"/>
      <c r="M15" s="77"/>
      <c r="N15" s="38">
        <f t="shared" si="4"/>
        <v>19</v>
      </c>
      <c r="O15" s="39">
        <f t="shared" si="4"/>
        <v>21</v>
      </c>
      <c r="P15" s="41">
        <f t="shared" si="7"/>
        <v>40</v>
      </c>
      <c r="Q15" s="15">
        <f t="shared" si="0"/>
        <v>10000</v>
      </c>
      <c r="R15" s="16">
        <f t="shared" si="1"/>
        <v>40000</v>
      </c>
      <c r="S15" s="22">
        <f t="shared" si="8"/>
        <v>50000</v>
      </c>
      <c r="T15" s="17">
        <f t="shared" si="2"/>
        <v>0</v>
      </c>
      <c r="U15" s="22">
        <f t="shared" si="9"/>
        <v>50000</v>
      </c>
      <c r="V15" s="17">
        <f t="shared" si="5"/>
        <v>20000</v>
      </c>
      <c r="W15" s="17">
        <f t="shared" si="10"/>
        <v>15000</v>
      </c>
      <c r="X15" s="17">
        <f t="shared" si="6"/>
        <v>20000</v>
      </c>
      <c r="Y15" s="17">
        <f t="shared" si="10"/>
        <v>0</v>
      </c>
      <c r="Z15" s="22">
        <f t="shared" si="11"/>
        <v>55000</v>
      </c>
      <c r="AA15" s="22">
        <f t="shared" si="12"/>
        <v>105000</v>
      </c>
      <c r="AB15" s="19"/>
    </row>
    <row r="16" spans="1:28" s="20" customFormat="1" ht="18.75" customHeight="1">
      <c r="A16" s="91" t="s">
        <v>141</v>
      </c>
      <c r="B16" s="56">
        <v>1</v>
      </c>
      <c r="C16" s="64">
        <v>5</v>
      </c>
      <c r="D16" s="72">
        <v>20</v>
      </c>
      <c r="E16" s="70">
        <v>33</v>
      </c>
      <c r="F16" s="71"/>
      <c r="G16" s="73"/>
      <c r="H16" s="74"/>
      <c r="I16" s="75"/>
      <c r="J16" s="76"/>
      <c r="K16" s="77"/>
      <c r="L16" s="76"/>
      <c r="M16" s="77"/>
      <c r="N16" s="38">
        <f t="shared" si="4"/>
        <v>20</v>
      </c>
      <c r="O16" s="39">
        <f t="shared" si="4"/>
        <v>33</v>
      </c>
      <c r="P16" s="41">
        <f t="shared" si="7"/>
        <v>53</v>
      </c>
      <c r="Q16" s="15">
        <f t="shared" si="0"/>
        <v>10000</v>
      </c>
      <c r="R16" s="16">
        <f t="shared" si="1"/>
        <v>53000</v>
      </c>
      <c r="S16" s="22">
        <f t="shared" si="8"/>
        <v>63000</v>
      </c>
      <c r="T16" s="17">
        <f t="shared" si="2"/>
        <v>0</v>
      </c>
      <c r="U16" s="22">
        <f t="shared" si="9"/>
        <v>63000</v>
      </c>
      <c r="V16" s="17">
        <f t="shared" si="5"/>
        <v>20000</v>
      </c>
      <c r="W16" s="17">
        <f t="shared" si="10"/>
        <v>15000</v>
      </c>
      <c r="X16" s="17">
        <f t="shared" si="6"/>
        <v>26500</v>
      </c>
      <c r="Y16" s="17">
        <f t="shared" si="10"/>
        <v>0</v>
      </c>
      <c r="Z16" s="22">
        <f t="shared" si="11"/>
        <v>61500</v>
      </c>
      <c r="AA16" s="22">
        <f t="shared" si="12"/>
        <v>124500</v>
      </c>
      <c r="AB16" s="19"/>
    </row>
    <row r="17" spans="1:28" s="20" customFormat="1" ht="18.75" customHeight="1">
      <c r="A17" s="91" t="s">
        <v>142</v>
      </c>
      <c r="B17" s="56">
        <v>1</v>
      </c>
      <c r="C17" s="64">
        <v>5</v>
      </c>
      <c r="D17" s="72">
        <v>25</v>
      </c>
      <c r="E17" s="70">
        <v>44</v>
      </c>
      <c r="F17" s="71"/>
      <c r="G17" s="73"/>
      <c r="H17" s="74"/>
      <c r="I17" s="75"/>
      <c r="J17" s="76"/>
      <c r="K17" s="77"/>
      <c r="L17" s="76"/>
      <c r="M17" s="77"/>
      <c r="N17" s="38">
        <f t="shared" si="4"/>
        <v>25</v>
      </c>
      <c r="O17" s="39">
        <f t="shared" si="4"/>
        <v>44</v>
      </c>
      <c r="P17" s="41">
        <f t="shared" si="7"/>
        <v>69</v>
      </c>
      <c r="Q17" s="15">
        <f t="shared" si="0"/>
        <v>10000</v>
      </c>
      <c r="R17" s="16">
        <f t="shared" si="1"/>
        <v>69000</v>
      </c>
      <c r="S17" s="22">
        <f t="shared" si="8"/>
        <v>79000</v>
      </c>
      <c r="T17" s="17">
        <f t="shared" si="2"/>
        <v>0</v>
      </c>
      <c r="U17" s="22">
        <f t="shared" si="9"/>
        <v>79000</v>
      </c>
      <c r="V17" s="17">
        <f t="shared" si="5"/>
        <v>20000</v>
      </c>
      <c r="W17" s="17">
        <f t="shared" si="10"/>
        <v>15000</v>
      </c>
      <c r="X17" s="17">
        <f t="shared" si="6"/>
        <v>34500</v>
      </c>
      <c r="Y17" s="17">
        <f t="shared" si="10"/>
        <v>0</v>
      </c>
      <c r="Z17" s="22">
        <f t="shared" si="11"/>
        <v>69500</v>
      </c>
      <c r="AA17" s="22">
        <f t="shared" si="12"/>
        <v>148500</v>
      </c>
      <c r="AB17" s="19"/>
    </row>
    <row r="18" spans="1:28" s="20" customFormat="1" ht="18.75" customHeight="1">
      <c r="A18" s="91" t="s">
        <v>143</v>
      </c>
      <c r="B18" s="56">
        <v>1</v>
      </c>
      <c r="C18" s="64">
        <v>4</v>
      </c>
      <c r="D18" s="72">
        <v>8</v>
      </c>
      <c r="E18" s="70">
        <v>18</v>
      </c>
      <c r="F18" s="71"/>
      <c r="G18" s="73"/>
      <c r="H18" s="74"/>
      <c r="I18" s="75"/>
      <c r="J18" s="76"/>
      <c r="K18" s="77"/>
      <c r="L18" s="76"/>
      <c r="M18" s="77"/>
      <c r="N18" s="38">
        <f t="shared" si="4"/>
        <v>8</v>
      </c>
      <c r="O18" s="39">
        <f t="shared" si="4"/>
        <v>18</v>
      </c>
      <c r="P18" s="41">
        <f t="shared" si="7"/>
        <v>26</v>
      </c>
      <c r="Q18" s="15">
        <f t="shared" si="0"/>
        <v>8000</v>
      </c>
      <c r="R18" s="16">
        <f t="shared" si="1"/>
        <v>26000</v>
      </c>
      <c r="S18" s="22">
        <f t="shared" si="8"/>
        <v>34000</v>
      </c>
      <c r="T18" s="17">
        <f t="shared" si="2"/>
        <v>0</v>
      </c>
      <c r="U18" s="22">
        <f t="shared" si="9"/>
        <v>34000</v>
      </c>
      <c r="V18" s="17">
        <f t="shared" si="5"/>
        <v>20000</v>
      </c>
      <c r="W18" s="17">
        <f t="shared" si="10"/>
        <v>12000</v>
      </c>
      <c r="X18" s="17">
        <f t="shared" si="6"/>
        <v>13000</v>
      </c>
      <c r="Y18" s="17">
        <f t="shared" si="10"/>
        <v>0</v>
      </c>
      <c r="Z18" s="22">
        <f t="shared" si="11"/>
        <v>45000</v>
      </c>
      <c r="AA18" s="22">
        <f t="shared" si="12"/>
        <v>79000</v>
      </c>
      <c r="AB18" s="19"/>
    </row>
    <row r="19" spans="1:28" s="20" customFormat="1" ht="18.75" customHeight="1">
      <c r="A19" s="91" t="s">
        <v>144</v>
      </c>
      <c r="B19" s="56">
        <v>1</v>
      </c>
      <c r="C19" s="64">
        <v>3</v>
      </c>
      <c r="D19" s="72">
        <v>11</v>
      </c>
      <c r="E19" s="70">
        <v>16</v>
      </c>
      <c r="F19" s="71"/>
      <c r="G19" s="73"/>
      <c r="H19" s="74"/>
      <c r="I19" s="75"/>
      <c r="J19" s="76"/>
      <c r="K19" s="77"/>
      <c r="L19" s="76"/>
      <c r="M19" s="77"/>
      <c r="N19" s="38">
        <f t="shared" si="4"/>
        <v>11</v>
      </c>
      <c r="O19" s="39">
        <f t="shared" si="4"/>
        <v>16</v>
      </c>
      <c r="P19" s="41">
        <f t="shared" si="7"/>
        <v>27</v>
      </c>
      <c r="Q19" s="15">
        <f t="shared" si="0"/>
        <v>6000</v>
      </c>
      <c r="R19" s="16">
        <f t="shared" si="1"/>
        <v>27000</v>
      </c>
      <c r="S19" s="22">
        <f t="shared" si="8"/>
        <v>33000</v>
      </c>
      <c r="T19" s="17">
        <f t="shared" si="2"/>
        <v>0</v>
      </c>
      <c r="U19" s="22">
        <f t="shared" si="9"/>
        <v>33000</v>
      </c>
      <c r="V19" s="17">
        <f t="shared" si="5"/>
        <v>20000</v>
      </c>
      <c r="W19" s="17">
        <f t="shared" si="10"/>
        <v>9000</v>
      </c>
      <c r="X19" s="17">
        <f t="shared" si="6"/>
        <v>13500</v>
      </c>
      <c r="Y19" s="17">
        <f t="shared" si="10"/>
        <v>0</v>
      </c>
      <c r="Z19" s="22">
        <f t="shared" si="11"/>
        <v>42500</v>
      </c>
      <c r="AA19" s="22">
        <f t="shared" si="12"/>
        <v>75500</v>
      </c>
      <c r="AB19" s="19"/>
    </row>
    <row r="20" spans="1:28" s="20" customFormat="1" ht="18.75" customHeight="1">
      <c r="A20" s="91"/>
      <c r="B20" s="56"/>
      <c r="C20" s="64"/>
      <c r="D20" s="72"/>
      <c r="E20" s="70"/>
      <c r="F20" s="71"/>
      <c r="G20" s="73"/>
      <c r="H20" s="74"/>
      <c r="I20" s="75"/>
      <c r="J20" s="76"/>
      <c r="K20" s="77"/>
      <c r="L20" s="76"/>
      <c r="M20" s="77"/>
      <c r="N20" s="38">
        <f t="shared" si="4"/>
        <v>0</v>
      </c>
      <c r="O20" s="39">
        <f t="shared" si="4"/>
        <v>0</v>
      </c>
      <c r="P20" s="41">
        <f t="shared" si="7"/>
        <v>0</v>
      </c>
      <c r="Q20" s="15">
        <f t="shared" si="0"/>
        <v>0</v>
      </c>
      <c r="R20" s="16">
        <f t="shared" si="1"/>
        <v>0</v>
      </c>
      <c r="S20" s="22">
        <f t="shared" si="8"/>
        <v>0</v>
      </c>
      <c r="T20" s="17">
        <f t="shared" si="2"/>
        <v>0</v>
      </c>
      <c r="U20" s="22">
        <f t="shared" si="9"/>
        <v>0</v>
      </c>
      <c r="V20" s="17">
        <f t="shared" si="5"/>
        <v>0</v>
      </c>
      <c r="W20" s="17">
        <f t="shared" si="10"/>
        <v>0</v>
      </c>
      <c r="X20" s="17">
        <f t="shared" si="6"/>
        <v>0</v>
      </c>
      <c r="Y20" s="17">
        <f t="shared" si="10"/>
        <v>0</v>
      </c>
      <c r="Z20" s="22">
        <f t="shared" si="11"/>
        <v>0</v>
      </c>
      <c r="AA20" s="22">
        <f t="shared" si="12"/>
        <v>0</v>
      </c>
      <c r="AB20" s="19"/>
    </row>
    <row r="21" spans="1:28" s="20" customFormat="1" ht="18.75" customHeight="1">
      <c r="A21" s="91"/>
      <c r="B21" s="56"/>
      <c r="C21" s="64"/>
      <c r="D21" s="72"/>
      <c r="E21" s="70"/>
      <c r="F21" s="71"/>
      <c r="G21" s="73"/>
      <c r="H21" s="74"/>
      <c r="I21" s="75"/>
      <c r="J21" s="76"/>
      <c r="K21" s="77"/>
      <c r="L21" s="76"/>
      <c r="M21" s="77"/>
      <c r="N21" s="38">
        <f t="shared" si="4"/>
        <v>0</v>
      </c>
      <c r="O21" s="39">
        <f t="shared" si="4"/>
        <v>0</v>
      </c>
      <c r="P21" s="41">
        <f t="shared" si="7"/>
        <v>0</v>
      </c>
      <c r="Q21" s="15">
        <f t="shared" si="0"/>
        <v>0</v>
      </c>
      <c r="R21" s="16">
        <f t="shared" si="1"/>
        <v>0</v>
      </c>
      <c r="S21" s="22">
        <f t="shared" si="8"/>
        <v>0</v>
      </c>
      <c r="T21" s="17">
        <f t="shared" si="2"/>
        <v>0</v>
      </c>
      <c r="U21" s="22">
        <f t="shared" si="9"/>
        <v>0</v>
      </c>
      <c r="V21" s="17">
        <f t="shared" si="5"/>
        <v>0</v>
      </c>
      <c r="W21" s="17">
        <f t="shared" si="10"/>
        <v>0</v>
      </c>
      <c r="X21" s="17">
        <f t="shared" si="6"/>
        <v>0</v>
      </c>
      <c r="Y21" s="17">
        <f t="shared" si="10"/>
        <v>0</v>
      </c>
      <c r="Z21" s="22">
        <f t="shared" si="11"/>
        <v>0</v>
      </c>
      <c r="AA21" s="22">
        <f t="shared" si="12"/>
        <v>0</v>
      </c>
      <c r="AB21" s="19"/>
    </row>
    <row r="22" spans="1:28" s="20" customFormat="1" ht="18.75" customHeight="1">
      <c r="A22" s="91"/>
      <c r="B22" s="56"/>
      <c r="C22" s="78"/>
      <c r="D22" s="72"/>
      <c r="E22" s="70"/>
      <c r="F22" s="71"/>
      <c r="G22" s="73"/>
      <c r="H22" s="74"/>
      <c r="I22" s="75"/>
      <c r="J22" s="76"/>
      <c r="K22" s="77"/>
      <c r="L22" s="76"/>
      <c r="M22" s="77"/>
      <c r="N22" s="38">
        <f t="shared" si="4"/>
        <v>0</v>
      </c>
      <c r="O22" s="39">
        <f t="shared" si="4"/>
        <v>0</v>
      </c>
      <c r="P22" s="41">
        <f t="shared" si="7"/>
        <v>0</v>
      </c>
      <c r="Q22" s="15">
        <f t="shared" si="0"/>
        <v>0</v>
      </c>
      <c r="R22" s="16">
        <f t="shared" si="1"/>
        <v>0</v>
      </c>
      <c r="S22" s="22">
        <f t="shared" si="8"/>
        <v>0</v>
      </c>
      <c r="T22" s="17">
        <f t="shared" si="2"/>
        <v>0</v>
      </c>
      <c r="U22" s="22">
        <f t="shared" si="9"/>
        <v>0</v>
      </c>
      <c r="V22" s="17">
        <f t="shared" si="5"/>
        <v>0</v>
      </c>
      <c r="W22" s="17">
        <f t="shared" si="10"/>
        <v>0</v>
      </c>
      <c r="X22" s="17">
        <f t="shared" si="6"/>
        <v>0</v>
      </c>
      <c r="Y22" s="17">
        <f t="shared" si="10"/>
        <v>0</v>
      </c>
      <c r="Z22" s="22">
        <f t="shared" si="11"/>
        <v>0</v>
      </c>
      <c r="AA22" s="22">
        <f t="shared" si="12"/>
        <v>0</v>
      </c>
      <c r="AB22" s="19"/>
    </row>
    <row r="23" spans="1:28" s="20" customFormat="1" ht="18.75" customHeight="1">
      <c r="A23" s="91"/>
      <c r="B23" s="56"/>
      <c r="C23" s="78"/>
      <c r="D23" s="72"/>
      <c r="E23" s="70"/>
      <c r="F23" s="71"/>
      <c r="G23" s="73"/>
      <c r="H23" s="74"/>
      <c r="I23" s="75"/>
      <c r="J23" s="76"/>
      <c r="K23" s="77"/>
      <c r="L23" s="76"/>
      <c r="M23" s="77"/>
      <c r="N23" s="38">
        <f t="shared" si="4"/>
        <v>0</v>
      </c>
      <c r="O23" s="39">
        <f t="shared" si="4"/>
        <v>0</v>
      </c>
      <c r="P23" s="41">
        <f t="shared" si="7"/>
        <v>0</v>
      </c>
      <c r="Q23" s="15">
        <f t="shared" si="0"/>
        <v>0</v>
      </c>
      <c r="R23" s="16">
        <f t="shared" si="1"/>
        <v>0</v>
      </c>
      <c r="S23" s="22">
        <f t="shared" si="8"/>
        <v>0</v>
      </c>
      <c r="T23" s="17">
        <f t="shared" si="2"/>
        <v>0</v>
      </c>
      <c r="U23" s="22">
        <f t="shared" si="9"/>
        <v>0</v>
      </c>
      <c r="V23" s="17">
        <f t="shared" si="5"/>
        <v>0</v>
      </c>
      <c r="W23" s="17">
        <f t="shared" si="10"/>
        <v>0</v>
      </c>
      <c r="X23" s="17">
        <f t="shared" si="6"/>
        <v>0</v>
      </c>
      <c r="Y23" s="17">
        <f t="shared" si="10"/>
        <v>0</v>
      </c>
      <c r="Z23" s="22">
        <f t="shared" si="11"/>
        <v>0</v>
      </c>
      <c r="AA23" s="22">
        <f t="shared" si="12"/>
        <v>0</v>
      </c>
      <c r="AB23" s="19"/>
    </row>
    <row r="24" spans="1:28" s="20" customFormat="1" ht="18.75" customHeight="1">
      <c r="A24" s="91"/>
      <c r="B24" s="56"/>
      <c r="C24" s="78"/>
      <c r="D24" s="72"/>
      <c r="E24" s="70"/>
      <c r="F24" s="71"/>
      <c r="G24" s="73"/>
      <c r="H24" s="74"/>
      <c r="I24" s="75"/>
      <c r="J24" s="76"/>
      <c r="K24" s="77"/>
      <c r="L24" s="76"/>
      <c r="M24" s="77"/>
      <c r="N24" s="38">
        <f t="shared" si="4"/>
        <v>0</v>
      </c>
      <c r="O24" s="39">
        <f t="shared" si="4"/>
        <v>0</v>
      </c>
      <c r="P24" s="41">
        <f t="shared" si="7"/>
        <v>0</v>
      </c>
      <c r="Q24" s="15">
        <f t="shared" si="0"/>
        <v>0</v>
      </c>
      <c r="R24" s="16">
        <f t="shared" si="1"/>
        <v>0</v>
      </c>
      <c r="S24" s="22">
        <f t="shared" si="8"/>
        <v>0</v>
      </c>
      <c r="T24" s="17">
        <f t="shared" si="2"/>
        <v>0</v>
      </c>
      <c r="U24" s="22">
        <f t="shared" si="9"/>
        <v>0</v>
      </c>
      <c r="V24" s="17">
        <f t="shared" si="5"/>
        <v>0</v>
      </c>
      <c r="W24" s="17">
        <f t="shared" si="10"/>
        <v>0</v>
      </c>
      <c r="X24" s="17">
        <f t="shared" si="6"/>
        <v>0</v>
      </c>
      <c r="Y24" s="17">
        <f t="shared" si="10"/>
        <v>0</v>
      </c>
      <c r="Z24" s="22">
        <f t="shared" si="11"/>
        <v>0</v>
      </c>
      <c r="AA24" s="22">
        <f t="shared" si="12"/>
        <v>0</v>
      </c>
      <c r="AB24" s="19"/>
    </row>
    <row r="25" spans="1:28" s="20" customFormat="1" ht="18.75" customHeight="1">
      <c r="A25" s="91"/>
      <c r="B25" s="56"/>
      <c r="C25" s="78"/>
      <c r="D25" s="72"/>
      <c r="E25" s="70"/>
      <c r="F25" s="71"/>
      <c r="G25" s="73"/>
      <c r="H25" s="74"/>
      <c r="I25" s="75"/>
      <c r="J25" s="76"/>
      <c r="K25" s="77"/>
      <c r="L25" s="76"/>
      <c r="M25" s="77"/>
      <c r="N25" s="38">
        <f t="shared" si="4"/>
        <v>0</v>
      </c>
      <c r="O25" s="39">
        <f t="shared" si="4"/>
        <v>0</v>
      </c>
      <c r="P25" s="41">
        <f t="shared" si="7"/>
        <v>0</v>
      </c>
      <c r="Q25" s="15">
        <f t="shared" si="0"/>
        <v>0</v>
      </c>
      <c r="R25" s="16">
        <f t="shared" si="1"/>
        <v>0</v>
      </c>
      <c r="S25" s="22">
        <f t="shared" si="8"/>
        <v>0</v>
      </c>
      <c r="T25" s="17">
        <f t="shared" si="2"/>
        <v>0</v>
      </c>
      <c r="U25" s="22">
        <f t="shared" si="9"/>
        <v>0</v>
      </c>
      <c r="V25" s="17">
        <f t="shared" si="5"/>
        <v>0</v>
      </c>
      <c r="W25" s="17">
        <f t="shared" si="10"/>
        <v>0</v>
      </c>
      <c r="X25" s="17">
        <f t="shared" si="6"/>
        <v>0</v>
      </c>
      <c r="Y25" s="17">
        <f t="shared" si="10"/>
        <v>0</v>
      </c>
      <c r="Z25" s="22">
        <f t="shared" si="11"/>
        <v>0</v>
      </c>
      <c r="AA25" s="22">
        <f t="shared" si="12"/>
        <v>0</v>
      </c>
      <c r="AB25" s="19"/>
    </row>
    <row r="26" spans="1:28" s="20" customFormat="1" ht="18.75" customHeight="1">
      <c r="A26" s="91"/>
      <c r="B26" s="56"/>
      <c r="C26" s="78"/>
      <c r="D26" s="72"/>
      <c r="E26" s="70"/>
      <c r="F26" s="71"/>
      <c r="G26" s="73"/>
      <c r="H26" s="74"/>
      <c r="I26" s="75"/>
      <c r="J26" s="76"/>
      <c r="K26" s="77"/>
      <c r="L26" s="76"/>
      <c r="M26" s="77"/>
      <c r="N26" s="38">
        <f t="shared" si="4"/>
        <v>0</v>
      </c>
      <c r="O26" s="39">
        <f t="shared" si="4"/>
        <v>0</v>
      </c>
      <c r="P26" s="41">
        <f t="shared" si="7"/>
        <v>0</v>
      </c>
      <c r="Q26" s="15">
        <f t="shared" si="0"/>
        <v>0</v>
      </c>
      <c r="R26" s="16">
        <f t="shared" si="1"/>
        <v>0</v>
      </c>
      <c r="S26" s="22">
        <f t="shared" si="8"/>
        <v>0</v>
      </c>
      <c r="T26" s="17">
        <f t="shared" si="2"/>
        <v>0</v>
      </c>
      <c r="U26" s="22">
        <f t="shared" si="9"/>
        <v>0</v>
      </c>
      <c r="V26" s="17">
        <f t="shared" si="5"/>
        <v>0</v>
      </c>
      <c r="W26" s="17">
        <f t="shared" si="10"/>
        <v>0</v>
      </c>
      <c r="X26" s="17">
        <f t="shared" si="6"/>
        <v>0</v>
      </c>
      <c r="Y26" s="17">
        <f t="shared" si="10"/>
        <v>0</v>
      </c>
      <c r="Z26" s="22">
        <f t="shared" si="11"/>
        <v>0</v>
      </c>
      <c r="AA26" s="22">
        <f t="shared" si="12"/>
        <v>0</v>
      </c>
      <c r="AB26" s="19"/>
    </row>
    <row r="27" spans="1:28" s="20" customFormat="1" ht="18.75" customHeight="1">
      <c r="A27" s="91"/>
      <c r="B27" s="56"/>
      <c r="C27" s="78"/>
      <c r="D27" s="72"/>
      <c r="E27" s="70"/>
      <c r="F27" s="71"/>
      <c r="G27" s="73"/>
      <c r="H27" s="74"/>
      <c r="I27" s="75"/>
      <c r="J27" s="76"/>
      <c r="K27" s="77"/>
      <c r="L27" s="76"/>
      <c r="M27" s="77"/>
      <c r="N27" s="38">
        <f t="shared" si="4"/>
        <v>0</v>
      </c>
      <c r="O27" s="39">
        <f t="shared" si="4"/>
        <v>0</v>
      </c>
      <c r="P27" s="41">
        <f t="shared" si="7"/>
        <v>0</v>
      </c>
      <c r="Q27" s="15">
        <f t="shared" si="0"/>
        <v>0</v>
      </c>
      <c r="R27" s="16">
        <f t="shared" si="1"/>
        <v>0</v>
      </c>
      <c r="S27" s="22">
        <f t="shared" si="8"/>
        <v>0</v>
      </c>
      <c r="T27" s="17">
        <f t="shared" si="2"/>
        <v>0</v>
      </c>
      <c r="U27" s="22">
        <f t="shared" si="9"/>
        <v>0</v>
      </c>
      <c r="V27" s="17">
        <f t="shared" si="5"/>
        <v>0</v>
      </c>
      <c r="W27" s="17">
        <f t="shared" si="10"/>
        <v>0</v>
      </c>
      <c r="X27" s="17">
        <f t="shared" si="6"/>
        <v>0</v>
      </c>
      <c r="Y27" s="17">
        <f t="shared" si="10"/>
        <v>0</v>
      </c>
      <c r="Z27" s="22">
        <f t="shared" si="11"/>
        <v>0</v>
      </c>
      <c r="AA27" s="22">
        <f t="shared" si="12"/>
        <v>0</v>
      </c>
      <c r="AB27" s="19"/>
    </row>
    <row r="28" spans="1:28" s="20" customFormat="1" ht="18.75" customHeight="1">
      <c r="A28" s="91"/>
      <c r="B28" s="56"/>
      <c r="C28" s="78"/>
      <c r="D28" s="72"/>
      <c r="E28" s="70"/>
      <c r="F28" s="71"/>
      <c r="G28" s="73"/>
      <c r="H28" s="74"/>
      <c r="I28" s="75"/>
      <c r="J28" s="76"/>
      <c r="K28" s="77"/>
      <c r="L28" s="76"/>
      <c r="M28" s="77"/>
      <c r="N28" s="38">
        <f t="shared" si="4"/>
        <v>0</v>
      </c>
      <c r="O28" s="39">
        <f t="shared" si="4"/>
        <v>0</v>
      </c>
      <c r="P28" s="41">
        <f t="shared" si="7"/>
        <v>0</v>
      </c>
      <c r="Q28" s="15">
        <f t="shared" si="0"/>
        <v>0</v>
      </c>
      <c r="R28" s="16">
        <f t="shared" si="1"/>
        <v>0</v>
      </c>
      <c r="S28" s="22">
        <f t="shared" si="8"/>
        <v>0</v>
      </c>
      <c r="T28" s="17">
        <f t="shared" si="2"/>
        <v>0</v>
      </c>
      <c r="U28" s="22">
        <f t="shared" si="9"/>
        <v>0</v>
      </c>
      <c r="V28" s="17">
        <f t="shared" si="5"/>
        <v>0</v>
      </c>
      <c r="W28" s="17">
        <f t="shared" si="10"/>
        <v>0</v>
      </c>
      <c r="X28" s="17">
        <f t="shared" si="6"/>
        <v>0</v>
      </c>
      <c r="Y28" s="17">
        <f t="shared" si="10"/>
        <v>0</v>
      </c>
      <c r="Z28" s="22">
        <f t="shared" si="11"/>
        <v>0</v>
      </c>
      <c r="AA28" s="22">
        <f t="shared" si="12"/>
        <v>0</v>
      </c>
      <c r="AB28" s="19"/>
    </row>
    <row r="29" spans="1:28" s="20" customFormat="1" ht="18.75" customHeight="1">
      <c r="A29" s="91"/>
      <c r="B29" s="56"/>
      <c r="C29" s="78"/>
      <c r="D29" s="72"/>
      <c r="E29" s="70"/>
      <c r="F29" s="71"/>
      <c r="G29" s="73"/>
      <c r="H29" s="74"/>
      <c r="I29" s="75"/>
      <c r="J29" s="76"/>
      <c r="K29" s="77"/>
      <c r="L29" s="76"/>
      <c r="M29" s="77"/>
      <c r="N29" s="38">
        <f t="shared" si="4"/>
        <v>0</v>
      </c>
      <c r="O29" s="39">
        <f t="shared" si="4"/>
        <v>0</v>
      </c>
      <c r="P29" s="41">
        <f t="shared" si="7"/>
        <v>0</v>
      </c>
      <c r="Q29" s="15">
        <f t="shared" si="0"/>
        <v>0</v>
      </c>
      <c r="R29" s="16">
        <f t="shared" si="1"/>
        <v>0</v>
      </c>
      <c r="S29" s="22">
        <f t="shared" si="8"/>
        <v>0</v>
      </c>
      <c r="T29" s="17">
        <f t="shared" si="2"/>
        <v>0</v>
      </c>
      <c r="U29" s="22">
        <f t="shared" si="9"/>
        <v>0</v>
      </c>
      <c r="V29" s="17">
        <f t="shared" si="5"/>
        <v>0</v>
      </c>
      <c r="W29" s="17">
        <f t="shared" si="10"/>
        <v>0</v>
      </c>
      <c r="X29" s="17">
        <f t="shared" si="6"/>
        <v>0</v>
      </c>
      <c r="Y29" s="17">
        <f t="shared" si="10"/>
        <v>0</v>
      </c>
      <c r="Z29" s="22">
        <f t="shared" si="11"/>
        <v>0</v>
      </c>
      <c r="AA29" s="22">
        <f t="shared" si="12"/>
        <v>0</v>
      </c>
      <c r="AB29" s="19"/>
    </row>
    <row r="30" spans="1:28" s="20" customFormat="1" ht="18.75" customHeight="1">
      <c r="A30" s="91"/>
      <c r="B30" s="56"/>
      <c r="C30" s="78"/>
      <c r="D30" s="72"/>
      <c r="E30" s="70"/>
      <c r="F30" s="71"/>
      <c r="G30" s="73"/>
      <c r="H30" s="74"/>
      <c r="I30" s="75"/>
      <c r="J30" s="76"/>
      <c r="K30" s="77"/>
      <c r="L30" s="76"/>
      <c r="M30" s="77"/>
      <c r="N30" s="38">
        <f t="shared" si="4"/>
        <v>0</v>
      </c>
      <c r="O30" s="39">
        <f t="shared" si="4"/>
        <v>0</v>
      </c>
      <c r="P30" s="41">
        <f t="shared" si="7"/>
        <v>0</v>
      </c>
      <c r="Q30" s="15">
        <f t="shared" si="0"/>
        <v>0</v>
      </c>
      <c r="R30" s="16">
        <f t="shared" si="1"/>
        <v>0</v>
      </c>
      <c r="S30" s="22">
        <f t="shared" si="8"/>
        <v>0</v>
      </c>
      <c r="T30" s="17">
        <f t="shared" si="2"/>
        <v>0</v>
      </c>
      <c r="U30" s="22">
        <f t="shared" si="9"/>
        <v>0</v>
      </c>
      <c r="V30" s="17">
        <f t="shared" si="5"/>
        <v>0</v>
      </c>
      <c r="W30" s="17">
        <f aca="true" t="shared" si="13" ref="W30:Y31">SUM($C30*W$7)</f>
        <v>0</v>
      </c>
      <c r="X30" s="17">
        <f t="shared" si="6"/>
        <v>0</v>
      </c>
      <c r="Y30" s="17">
        <f t="shared" si="13"/>
        <v>0</v>
      </c>
      <c r="Z30" s="22">
        <f t="shared" si="11"/>
        <v>0</v>
      </c>
      <c r="AA30" s="22">
        <f t="shared" si="12"/>
        <v>0</v>
      </c>
      <c r="AB30" s="19"/>
    </row>
    <row r="31" spans="1:28" s="20" customFormat="1" ht="18.75" customHeight="1">
      <c r="A31" s="91"/>
      <c r="B31" s="56"/>
      <c r="C31" s="78"/>
      <c r="D31" s="72"/>
      <c r="E31" s="70"/>
      <c r="F31" s="71"/>
      <c r="G31" s="73"/>
      <c r="H31" s="74"/>
      <c r="I31" s="75"/>
      <c r="J31" s="76"/>
      <c r="K31" s="77"/>
      <c r="L31" s="76"/>
      <c r="M31" s="77"/>
      <c r="N31" s="38">
        <f t="shared" si="4"/>
        <v>0</v>
      </c>
      <c r="O31" s="39">
        <f t="shared" si="4"/>
        <v>0</v>
      </c>
      <c r="P31" s="41">
        <f t="shared" si="7"/>
        <v>0</v>
      </c>
      <c r="Q31" s="15">
        <f t="shared" si="0"/>
        <v>0</v>
      </c>
      <c r="R31" s="16">
        <f t="shared" si="1"/>
        <v>0</v>
      </c>
      <c r="S31" s="22">
        <f t="shared" si="8"/>
        <v>0</v>
      </c>
      <c r="T31" s="17">
        <f t="shared" si="2"/>
        <v>0</v>
      </c>
      <c r="U31" s="22">
        <f t="shared" si="9"/>
        <v>0</v>
      </c>
      <c r="V31" s="17">
        <f t="shared" si="5"/>
        <v>0</v>
      </c>
      <c r="W31" s="17">
        <f>SUM($C31*W$7)</f>
        <v>0</v>
      </c>
      <c r="X31" s="17">
        <f t="shared" si="6"/>
        <v>0</v>
      </c>
      <c r="Y31" s="17">
        <f t="shared" si="13"/>
        <v>0</v>
      </c>
      <c r="Z31" s="22">
        <f t="shared" si="11"/>
        <v>0</v>
      </c>
      <c r="AA31" s="22">
        <f t="shared" si="12"/>
        <v>0</v>
      </c>
      <c r="AB31" s="19"/>
    </row>
    <row r="32" spans="1:28" s="20" customFormat="1" ht="18.75" customHeight="1">
      <c r="A32" s="92"/>
      <c r="B32" s="56"/>
      <c r="C32" s="80"/>
      <c r="D32" s="81"/>
      <c r="E32" s="82"/>
      <c r="F32" s="83"/>
      <c r="G32" s="84"/>
      <c r="H32" s="85"/>
      <c r="I32" s="86"/>
      <c r="J32" s="87"/>
      <c r="K32" s="88"/>
      <c r="L32" s="87"/>
      <c r="M32" s="88"/>
      <c r="N32" s="38">
        <f t="shared" si="4"/>
        <v>0</v>
      </c>
      <c r="O32" s="39">
        <f t="shared" si="4"/>
        <v>0</v>
      </c>
      <c r="P32" s="41">
        <f t="shared" si="7"/>
        <v>0</v>
      </c>
      <c r="Q32" s="15">
        <f t="shared" si="0"/>
        <v>0</v>
      </c>
      <c r="R32" s="16">
        <f t="shared" si="1"/>
        <v>0</v>
      </c>
      <c r="S32" s="22">
        <f t="shared" si="8"/>
        <v>0</v>
      </c>
      <c r="T32" s="17">
        <f t="shared" si="2"/>
        <v>0</v>
      </c>
      <c r="U32" s="22">
        <f t="shared" si="9"/>
        <v>0</v>
      </c>
      <c r="V32" s="17">
        <f t="shared" si="5"/>
        <v>0</v>
      </c>
      <c r="W32" s="17">
        <f>SUM($C32*W$7)</f>
        <v>0</v>
      </c>
      <c r="X32" s="17">
        <f t="shared" si="6"/>
        <v>0</v>
      </c>
      <c r="Y32" s="17">
        <f>SUM($C32*Y$7)</f>
        <v>0</v>
      </c>
      <c r="Z32" s="22">
        <f t="shared" si="11"/>
        <v>0</v>
      </c>
      <c r="AA32" s="22">
        <f t="shared" si="12"/>
        <v>0</v>
      </c>
      <c r="AB32" s="19"/>
    </row>
    <row r="33" spans="1:28" s="20" customFormat="1" ht="20.25" customHeight="1">
      <c r="A33" s="25" t="s">
        <v>21</v>
      </c>
      <c r="B33" s="26">
        <f>COUNTIF(B8:B32,"1")</f>
        <v>12</v>
      </c>
      <c r="C33" s="27">
        <f aca="true" t="shared" si="14" ref="C33:AA33">SUM(C8:C32)</f>
        <v>55</v>
      </c>
      <c r="D33" s="28">
        <f t="shared" si="14"/>
        <v>219</v>
      </c>
      <c r="E33" s="29">
        <f t="shared" si="14"/>
        <v>364</v>
      </c>
      <c r="F33" s="30">
        <f t="shared" si="14"/>
        <v>0</v>
      </c>
      <c r="G33" s="31">
        <f t="shared" si="14"/>
        <v>0</v>
      </c>
      <c r="H33" s="32">
        <f t="shared" si="14"/>
        <v>0</v>
      </c>
      <c r="I33" s="33">
        <f t="shared" si="14"/>
        <v>0</v>
      </c>
      <c r="J33" s="34">
        <f>SUM(J8:J32)</f>
        <v>0</v>
      </c>
      <c r="K33" s="35">
        <f>SUM(K8:K32)</f>
        <v>0</v>
      </c>
      <c r="L33" s="34">
        <f t="shared" si="14"/>
        <v>0</v>
      </c>
      <c r="M33" s="35">
        <f t="shared" si="14"/>
        <v>0</v>
      </c>
      <c r="N33" s="34">
        <f t="shared" si="14"/>
        <v>219</v>
      </c>
      <c r="O33" s="33">
        <f t="shared" si="14"/>
        <v>364</v>
      </c>
      <c r="P33" s="36">
        <f>SUM(P8:P32)</f>
        <v>583</v>
      </c>
      <c r="Q33" s="37">
        <f t="shared" si="14"/>
        <v>110000</v>
      </c>
      <c r="R33" s="28">
        <f t="shared" si="14"/>
        <v>583000</v>
      </c>
      <c r="S33" s="23">
        <f t="shared" si="14"/>
        <v>693000</v>
      </c>
      <c r="T33" s="23">
        <f t="shared" si="14"/>
        <v>0</v>
      </c>
      <c r="U33" s="23">
        <f t="shared" si="14"/>
        <v>693000</v>
      </c>
      <c r="V33" s="23">
        <f t="shared" si="14"/>
        <v>240000</v>
      </c>
      <c r="W33" s="23">
        <f t="shared" si="14"/>
        <v>165000</v>
      </c>
      <c r="X33" s="23">
        <f t="shared" si="14"/>
        <v>291500</v>
      </c>
      <c r="Y33" s="23">
        <f t="shared" si="14"/>
        <v>0</v>
      </c>
      <c r="Z33" s="23">
        <f t="shared" si="14"/>
        <v>696500</v>
      </c>
      <c r="AA33" s="23">
        <f t="shared" si="14"/>
        <v>1389500</v>
      </c>
      <c r="AB33" s="19"/>
    </row>
    <row r="34" spans="1:28" ht="17.25" customHeight="1">
      <c r="A34" s="4"/>
      <c r="B34" s="4" t="s">
        <v>33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5">
        <f>SUM(D33:M33)</f>
        <v>583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</sheetData>
  <sheetProtection/>
  <mergeCells count="44">
    <mergeCell ref="V1:W1"/>
    <mergeCell ref="X1:AA1"/>
    <mergeCell ref="S2:T2"/>
    <mergeCell ref="X2:Z2"/>
    <mergeCell ref="A1:B1"/>
    <mergeCell ref="C1:F1"/>
    <mergeCell ref="G1:K1"/>
    <mergeCell ref="L1:U1"/>
    <mergeCell ref="A4:A7"/>
    <mergeCell ref="B4:M4"/>
    <mergeCell ref="N4:P4"/>
    <mergeCell ref="Q4:S4"/>
    <mergeCell ref="N5:N7"/>
    <mergeCell ref="O5:O7"/>
    <mergeCell ref="L6:L7"/>
    <mergeCell ref="M6:M7"/>
    <mergeCell ref="D6:D7"/>
    <mergeCell ref="E6:E7"/>
    <mergeCell ref="V4:Z4"/>
    <mergeCell ref="P5:P7"/>
    <mergeCell ref="W5:W6"/>
    <mergeCell ref="X5:X6"/>
    <mergeCell ref="Q5:Q6"/>
    <mergeCell ref="R5:R6"/>
    <mergeCell ref="S5:S6"/>
    <mergeCell ref="V5:V6"/>
    <mergeCell ref="Y5:Y6"/>
    <mergeCell ref="Z5:Z6"/>
    <mergeCell ref="AA4:AA6"/>
    <mergeCell ref="B5:B7"/>
    <mergeCell ref="C5:C7"/>
    <mergeCell ref="D5:E5"/>
    <mergeCell ref="F5:G5"/>
    <mergeCell ref="H5:I5"/>
    <mergeCell ref="J5:K5"/>
    <mergeCell ref="L5:M5"/>
    <mergeCell ref="J6:J7"/>
    <mergeCell ref="K6:K7"/>
    <mergeCell ref="F6:F7"/>
    <mergeCell ref="G6:G7"/>
    <mergeCell ref="H6:H7"/>
    <mergeCell ref="I6:I7"/>
    <mergeCell ref="T4:T6"/>
    <mergeCell ref="U4:U6"/>
  </mergeCells>
  <printOptions horizontalCentered="1" verticalCentered="1"/>
  <pageMargins left="0.31496062992125984" right="0.1968503937007874" top="0.35433070866141736" bottom="0.1968503937007874" header="0.15748031496062992" footer="0.11811023622047245"/>
  <pageSetup fitToHeight="1" fitToWidth="1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bs-hyogo-jimukyku</dc:creator>
  <cp:keywords/>
  <dc:description/>
  <cp:lastModifiedBy>bs-hyogo-jimukyku</cp:lastModifiedBy>
  <cp:lastPrinted>2012-12-15T06:19:29Z</cp:lastPrinted>
  <dcterms:created xsi:type="dcterms:W3CDTF">2006-12-04T07:52:32Z</dcterms:created>
  <dcterms:modified xsi:type="dcterms:W3CDTF">2014-10-17T01:46:11Z</dcterms:modified>
  <cp:category/>
  <cp:version/>
  <cp:contentType/>
  <cp:contentStatus/>
</cp:coreProperties>
</file>